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793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<sst xmlns="http://schemas.openxmlformats.org/spreadsheetml/2006/main" count="312" uniqueCount="214">
  <si>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</si>
  <si>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</si>
  <si>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</si>
  <si>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</si>
  <si>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</si>
  <si>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</si>
  <si>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</si>
  <si>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</si>
  <si>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</si>
  <si>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</si>
  <si>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</si>
  <si>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</si>
  <si>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</si>
  <si>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</si>
  <si>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</si>
  <si>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</si>
  <si>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</si>
  <si>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</si>
  <si>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</si>
  <si>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</si>
  <si>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</si>
  <si>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</si>
  <si>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</si>
  <si>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</si>
  <si>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</si>
  <si>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</si>
  <si>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</si>
  <si>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</si>
  <si>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</si>
  <si>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</si>
  <si>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</si>
  <si>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</si>
  <si>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</si>
  <si>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</si>
  <si>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</si>
  <si>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</si>
  <si>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</si>
  <si>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</si>
  <si>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</si>
  <si>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</si>
  <si>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</si>
  <si>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</si>
  <si>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</si>
  <si>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</si>
  <si>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</si>
  <si>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</si>
  <si>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</si>
  <si>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</si>
  <si>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</si>
  <si>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</si>
  <si>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</si>
  <si>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</si>
  <si>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</si>
  <si>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</si>
  <si>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</si>
  <si>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</si>
  <si>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</si>
  <si>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</si>
  <si>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</si>
  <si>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</si>
  <si>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</si>
  <si>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</si>
  <si>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</si>
  <si>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</si>
  <si>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</si>
  <si>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</si>
  <si>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</si>
  <si>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</si>
  <si>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</si>
  <si>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</si>
  <si>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</si>
  <si>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</si>
  <si>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</si>
  <si>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</si>
  <si>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</si>
  <si>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</si>
  <si>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</si>
  <si>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</si>
  <si>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</si>
  <si>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</si>
  <si>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</si>
  <si>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</si>
  <si>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</si>
  <si>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</si>
  <si>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</si>
  <si>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</si>
  <si>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</si>
  <si>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</si>
  <si>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</si>
  <si>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</si>
  <si>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</si>
  <si>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</si>
  <si>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</si>
  <si>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</si>
  <si>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</si>
  <si>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</si>
  <si>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</si>
  <si>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</si>
  <si>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</si>
  <si>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</si>
  <si>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</si>
  <si>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</si>
  <si>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</si>
  <si>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</si>
  <si>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</si>
  <si>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</si>
  <si>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</si>
  <si>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</si>
  <si>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</si>
  <si>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</si>
  <si>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</si>
  <si>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</si>
  <si>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</si>
  <si>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</si>
  <si>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</si>
  <si>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</si>
  <si>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</si>
  <si>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</si>
  <si>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</si>
  <si>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</si>
  <si>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</si>
  <si>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</si>
  <si>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</si>
  <si>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</si>
  <si>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</si>
  <si>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</si>
  <si>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</si>
  <si>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</si>
  <si>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</si>
  <si>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</si>
  <si>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</si>
  <si>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</si>
  <si>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</si>
  <si>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</si>
  <si>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</si>
  <si>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</si>
  <si>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бессрочно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</si>
  <si>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</si>
  <si>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</si>
  <si>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</si>
  <si>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</si>
  <si>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</si>
  <si>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</si>
  <si>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МАОДО "Новоаганская  ДШИ"</t>
  </si>
  <si>
    <t>МАОДО "Новоаганская ДШИ"</t>
  </si>
  <si>
    <t>п.г.т.Новоаганск, ул. 70 лет Октября ,24</t>
  </si>
  <si>
    <t>2. Иные: Организация летнего отдыха детей и молодёжи (летний лагерь с питанием, площадка и дворовый клуб)</t>
  </si>
  <si>
    <t>Организация отдыха детей и молодёжи в каникульрное время с дневным пребыванием</t>
  </si>
  <si>
    <t>Раннее эстетическое развитие - общеразвивающее напраление</t>
  </si>
  <si>
    <t xml:space="preserve">Лицензия
                                                                    Устав
</t>
  </si>
  <si>
    <t>Реализация дополнительных общеобразовательных общеразвивающих программ
Реализация дополнительных общеобразовательных предпрофессиональных программ</t>
  </si>
  <si>
    <t>________________________________________________________________</t>
  </si>
  <si>
    <t>_____________________________________________________________________</t>
  </si>
  <si>
    <t>выполнено 100%_________________________________________________________________</t>
  </si>
  <si>
    <t>Раннее эстетиче-ское развитие - об-щеразвивающее направление</t>
  </si>
  <si>
    <t>Декоративно-прикладное искус-ство</t>
  </si>
  <si>
    <t>65,00
48,00
46,00
113,00</t>
  </si>
  <si>
    <t xml:space="preserve">    79,00
    77,00 
    130,00</t>
  </si>
  <si>
    <t>нет</t>
  </si>
  <si>
    <t>Декоративно-прикладное ис-кусство</t>
  </si>
  <si>
    <t>Субсидии на выполнение муниципального зада-ния</t>
  </si>
  <si>
    <t>Целевые субсидии</t>
  </si>
  <si>
    <t>Спонсорские средства, приносящая доход дея-тельность</t>
  </si>
  <si>
    <t>Начисление на выплаты по оплате труда</t>
  </si>
  <si>
    <t>Работы,услуги по содержанию имущества</t>
  </si>
  <si>
    <t>Прочие работы,услуги</t>
  </si>
  <si>
    <t>Увелечение стоимости материальных запасов</t>
  </si>
  <si>
    <t>Заработная плата и начисления на выплаты по оплате труда</t>
  </si>
  <si>
    <t>Приобретение сувениров и канцтова-ров по заявкам преподавателей</t>
  </si>
  <si>
    <t xml:space="preserve">Серия 86Л01 № 0000816 от 11.08.2014г № 1613
От 13.02.2017г № 219
</t>
  </si>
  <si>
    <t>с 20.07.2018 г.</t>
  </si>
  <si>
    <t>с 13.05.2015 г.</t>
  </si>
  <si>
    <t>с 07.10.2014 г.</t>
  </si>
  <si>
    <t>2019г</t>
  </si>
  <si>
    <t xml:space="preserve">1-27, 2-0, 3-8, 4-0, 5-8,6-0, 7-0, 8-0, 9-0     
</t>
  </si>
  <si>
    <t>Несоциальные выплаты персоналу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</si>
  <si>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</si>
  <si>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</si>
  <si>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приобретение услуг, работ для целей капитальных вложений</t>
  </si>
  <si>
    <t>2019г.</t>
  </si>
  <si>
    <t>2019 г.</t>
  </si>
  <si>
    <t>Главный  бухгалтер______________________________Текутьева Анастасия Николаевна</t>
  </si>
  <si>
    <t>Заместитель главы района по социальным вопросам (лицо, исполняющее обязанности)</t>
  </si>
  <si>
    <t>Начальник управления культуры администрации района (лицо, исполняющее обязанности)</t>
  </si>
  <si>
    <t>Ведущий специалист отдела правовой работы с поселениями управления правового обеспечения и организации местного самоуправления администрации района – Гуляева Т.П.</t>
  </si>
  <si>
    <t>Член родительского комитета
МАОДО « Новоаганская ДШИ» – Владыко О.А.</t>
  </si>
  <si>
    <t>Преподаватель МАОДО «Новоаганская ДШИ»
– Киселева Т.С.</t>
  </si>
  <si>
    <t xml:space="preserve">Ведущий специалист отдела по жилищным вопросам и муниципальной собственности администрации района – Сенацкая Н.В.
</t>
  </si>
  <si>
    <t xml:space="preserve">Преподаватель МАОДО «Новоаганская ДШИ» – Смирнова Г.В.
</t>
  </si>
  <si>
    <t xml:space="preserve">Член Нижневартовского районного отделе-ния Ханты-Мансийского окружного отделе-ния Всероссийской общественной организа-ции ветеранов «Боевое братство», индивиду-альный предприниматель, учредитель обще-ственного учреждения «Добровольная по-жарная дружина городского поселения Новоаганск» – Ханенко С.Я.
</t>
  </si>
  <si>
    <t>Лицензия
Устав</t>
  </si>
  <si>
    <t>Приложение к лицензии от 11.08.2014г № 1613</t>
  </si>
  <si>
    <t>Раннее эстетическое развитие - общеразвивающее направление</t>
  </si>
  <si>
    <t>Организация летнего отдыха детей и молодёжи</t>
  </si>
  <si>
    <t>Возмещение затрат по догово-рам на обеспечение систем персонифицированного финансирования дополнительного образования детей</t>
  </si>
  <si>
    <t>Директор __________________________________ Панина Ольга Михайловна</t>
  </si>
  <si>
    <t>2020г.</t>
  </si>
  <si>
    <t>2020 г.</t>
  </si>
  <si>
    <t>на 1 января 2021 г.</t>
  </si>
  <si>
    <t>2020г</t>
  </si>
  <si>
    <t>Дети до семи лет (раннее эстетическое раз-витие) – 12 человек</t>
  </si>
  <si>
    <t>Постановление главы района  №1625 от 20.07.2018г.,  №1794 от 23.11.2020г.</t>
  </si>
  <si>
    <t>с 23.11.2020 г.</t>
  </si>
  <si>
    <t xml:space="preserve">    95,00
    83,00 
    132,00</t>
  </si>
  <si>
    <t>-</t>
  </si>
  <si>
    <t>Остаток на л/с по ПФДО</t>
  </si>
  <si>
    <t>"11" января  2021г.</t>
  </si>
  <si>
    <t>1. Основные:  Образование дополнительное детей и взрослых</t>
  </si>
  <si>
    <t>Постановление администрации района №832 от 02.05.2017г «Об организации отдыха в каникулярное время, оздоровления, занятости детей и подростков Нижневартовского района»</t>
  </si>
  <si>
    <t>Постановление администрации Нижневартовского района от 27.12.2019 № 2594</t>
  </si>
  <si>
    <t>уменьшение</t>
  </si>
  <si>
    <t>увеличение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</si>
  <si>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</si>
  <si>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от "___"________20___№ 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</si>
</sst>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center" wrapText="1"/>
    </xf>
    <xf numFmtId="4" fontId="12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vertical="center" wrapText="1"/>
    </xf>
    <xf numFmtId="4" fontId="3" fillId="32" borderId="13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wrapText="1"/>
    </xf>
    <xf numFmtId="4" fontId="50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tabSelected="1" zoomScaleSheetLayoutView="107" zoomScalePageLayoutView="0" workbookViewId="0" topLeftCell="A1">
      <selection activeCell="AR8" sqref="AR8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2" spans="2:70" ht="15">
      <c r="B2" s="1" t="s">
        <v>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5">
      <c r="B3" s="1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3:70" ht="15">
      <c r="C4" s="10" t="s">
        <v>144</v>
      </c>
      <c r="D4" s="10"/>
      <c r="E4" s="10"/>
      <c r="F4" s="1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 t="s">
        <v>213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52:70" ht="1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52:70" ht="1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52:70" ht="1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18:70" ht="15">
      <c r="R11" s="4"/>
      <c r="S11" s="4"/>
      <c r="T11" s="4"/>
      <c r="U11" s="4"/>
      <c r="V11" s="4"/>
      <c r="W11" s="4"/>
      <c r="X11" s="28" t="s">
        <v>3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18:70" ht="15">
      <c r="R12" s="28" t="s">
        <v>4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18:70" ht="15">
      <c r="R13" s="4"/>
      <c r="S13" s="4"/>
      <c r="T13" s="4"/>
      <c r="U13" s="4"/>
      <c r="V13" s="4"/>
      <c r="W13" s="4"/>
      <c r="X13" s="28" t="s">
        <v>5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8:70" ht="15">
      <c r="R14" s="4"/>
      <c r="S14" s="4"/>
      <c r="T14" s="4"/>
      <c r="U14" s="4"/>
      <c r="V14" s="4"/>
      <c r="W14" s="4"/>
      <c r="X14" s="28" t="s">
        <v>198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52:70" ht="1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52:70" ht="1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52:70" ht="1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52:70" ht="1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5">
      <c r="B19" s="1" t="s">
        <v>6</v>
      </c>
    </row>
    <row r="21" spans="2:60" ht="15">
      <c r="B21" s="1" t="s">
        <v>134</v>
      </c>
      <c r="V21" s="27" t="s">
        <v>143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2:42" ht="15">
      <c r="B22" s="1" t="s">
        <v>135</v>
      </c>
      <c r="P22" s="27" t="s">
        <v>145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2:35" ht="15">
      <c r="B23" s="1" t="s">
        <v>133</v>
      </c>
      <c r="O23" s="27" t="s">
        <v>128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36" ht="15">
      <c r="A36" s="1" t="s">
        <v>7</v>
      </c>
    </row>
  </sheetData>
  <sheetProtection/>
  <mergeCells count="7">
    <mergeCell ref="V21:BH21"/>
    <mergeCell ref="P22:AP22"/>
    <mergeCell ref="O23:AI23"/>
    <mergeCell ref="X11:AR11"/>
    <mergeCell ref="R12:AY12"/>
    <mergeCell ref="X13:AR13"/>
    <mergeCell ref="X14:AR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56"/>
  <sheetViews>
    <sheetView zoomScalePageLayoutView="0" workbookViewId="0" topLeftCell="A46">
      <selection activeCell="V57" sqref="V57"/>
    </sheetView>
  </sheetViews>
  <sheetFormatPr defaultColWidth="9.140625" defaultRowHeight="15"/>
  <cols>
    <col min="1" max="9" width="1.28515625" style="1" customWidth="1"/>
    <col min="10" max="10" width="11.8515625" style="1" customWidth="1"/>
    <col min="11" max="14" width="1.28515625" style="1" customWidth="1"/>
    <col min="15" max="15" width="2.421875" style="1" customWidth="1"/>
    <col min="16" max="20" width="1.28515625" style="1" customWidth="1"/>
    <col min="21" max="21" width="2.00390625" style="1" customWidth="1"/>
    <col min="22" max="39" width="1.28515625" style="1" customWidth="1"/>
    <col min="40" max="40" width="3.140625" style="1" customWidth="1"/>
    <col min="41" max="41" width="1.57421875" style="1" customWidth="1"/>
    <col min="42" max="47" width="1.28515625" style="1" customWidth="1"/>
    <col min="48" max="48" width="1.7109375" style="1" customWidth="1"/>
    <col min="49" max="50" width="1.28515625" style="1" customWidth="1"/>
    <col min="51" max="51" width="7.7109375" style="1" customWidth="1"/>
    <col min="52" max="62" width="1.28515625" style="1" customWidth="1"/>
    <col min="63" max="63" width="5.8515625" style="1" customWidth="1"/>
    <col min="64" max="68" width="1.28515625" style="1" customWidth="1"/>
    <col min="69" max="78" width="9.28125" style="1" customWidth="1"/>
    <col min="79" max="16384" width="9.140625" style="1" customWidth="1"/>
  </cols>
  <sheetData>
    <row r="1" ht="12" customHeight="1"/>
    <row r="2" spans="2:70" ht="1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2.75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ht="15">
      <c r="B7" s="38" t="s">
        <v>11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86" t="s">
        <v>14</v>
      </c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 t="s">
        <v>15</v>
      </c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3"/>
      <c r="BM7" s="3"/>
      <c r="BN7" s="3"/>
      <c r="BO7" s="3"/>
      <c r="BP7" s="3"/>
      <c r="BQ7" s="2"/>
      <c r="BR7" s="2"/>
    </row>
    <row r="8" spans="2:70" ht="39.75" customHeight="1">
      <c r="B8" s="86" t="s">
        <v>12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 t="s">
        <v>13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3"/>
      <c r="BM8" s="3"/>
      <c r="BN8" s="3"/>
      <c r="BO8" s="3"/>
      <c r="BP8" s="3"/>
      <c r="BQ8" s="2"/>
      <c r="BR8" s="2"/>
    </row>
    <row r="9" spans="2:70" ht="15">
      <c r="B9" s="76">
        <v>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>
        <v>2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>
        <v>3</v>
      </c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5">
        <v>4</v>
      </c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3"/>
      <c r="BM9" s="3"/>
      <c r="BN9" s="3"/>
      <c r="BO9" s="3"/>
      <c r="BP9" s="3"/>
      <c r="BQ9" s="2"/>
      <c r="BR9" s="2"/>
    </row>
    <row r="10" spans="2:70" ht="73.5" customHeight="1">
      <c r="B10" s="83" t="s">
        <v>207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33" t="s">
        <v>150</v>
      </c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80" t="s">
        <v>191</v>
      </c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2"/>
      <c r="BL10" s="3"/>
      <c r="BM10" s="3"/>
      <c r="BN10" s="3"/>
      <c r="BO10" s="3"/>
      <c r="BP10" s="3"/>
      <c r="BQ10" s="2"/>
      <c r="BR10" s="2"/>
    </row>
    <row r="11" spans="2:70" ht="108.75" customHeight="1">
      <c r="B11" s="83" t="s">
        <v>146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  <c r="AL11" s="83" t="s">
        <v>147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5"/>
      <c r="AZ11" s="77" t="s">
        <v>208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9"/>
      <c r="BL11" s="2"/>
      <c r="BM11" s="2"/>
      <c r="BN11" s="2"/>
      <c r="BO11" s="2"/>
      <c r="BP11" s="2"/>
      <c r="BQ11" s="2"/>
      <c r="BR11" s="2"/>
    </row>
    <row r="12" spans="52:70" ht="12.75" customHeight="1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" customHeight="1">
      <c r="B13" s="1" t="s">
        <v>16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23" ht="14.2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75" customHeight="1"/>
    <row r="16" spans="2:63" ht="29.25" customHeight="1">
      <c r="B16" s="91" t="s">
        <v>18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 t="s">
        <v>19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1" t="s">
        <v>20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</row>
    <row r="17" spans="2:63" ht="15">
      <c r="B17" s="29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86">
        <v>2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29">
        <v>3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2:63" ht="30" customHeight="1">
      <c r="B18" s="87" t="s">
        <v>148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3" t="s">
        <v>200</v>
      </c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87" t="s">
        <v>201</v>
      </c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9"/>
    </row>
    <row r="20" ht="15">
      <c r="B20" s="1" t="s">
        <v>21</v>
      </c>
    </row>
    <row r="21" ht="15">
      <c r="B21" s="1" t="s">
        <v>22</v>
      </c>
    </row>
    <row r="22" ht="9.75" customHeight="1"/>
    <row r="23" spans="2:63" ht="15">
      <c r="B23" s="38" t="s">
        <v>23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86" t="s">
        <v>26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29" t="s">
        <v>27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</row>
    <row r="24" spans="2:63" ht="46.5" customHeight="1">
      <c r="B24" s="86" t="s">
        <v>24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86" t="s">
        <v>25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</row>
    <row r="25" spans="2:63" ht="15">
      <c r="B25" s="29">
        <v>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9">
        <v>2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9">
        <v>3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29">
        <v>4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</row>
    <row r="26" spans="2:63" ht="63" customHeight="1">
      <c r="B26" s="98" t="s">
        <v>190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98" t="s">
        <v>149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43" t="s">
        <v>169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5"/>
      <c r="AY26" s="95" t="s">
        <v>136</v>
      </c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7"/>
    </row>
    <row r="28" ht="15">
      <c r="B28" s="1" t="s">
        <v>28</v>
      </c>
    </row>
    <row r="30" spans="2:63" ht="42.75" customHeight="1">
      <c r="B30" s="86" t="s">
        <v>29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6" t="s">
        <v>30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86" t="s">
        <v>33</v>
      </c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86" t="s">
        <v>34</v>
      </c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</row>
    <row r="31" spans="2:63" ht="44.2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86" t="s">
        <v>32</v>
      </c>
      <c r="O31" s="90"/>
      <c r="P31" s="90"/>
      <c r="Q31" s="90"/>
      <c r="R31" s="90"/>
      <c r="S31" s="90"/>
      <c r="T31" s="90"/>
      <c r="U31" s="90"/>
      <c r="V31" s="90"/>
      <c r="W31" s="86" t="s">
        <v>31</v>
      </c>
      <c r="X31" s="90"/>
      <c r="Y31" s="90"/>
      <c r="Z31" s="90"/>
      <c r="AA31" s="90"/>
      <c r="AB31" s="90"/>
      <c r="AC31" s="90"/>
      <c r="AD31" s="90"/>
      <c r="AE31" s="90"/>
      <c r="AF31" s="86" t="s">
        <v>32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86" t="s">
        <v>31</v>
      </c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</row>
    <row r="32" spans="2:63" ht="21" customHeight="1">
      <c r="B32" s="33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8">
        <v>43</v>
      </c>
      <c r="O32" s="39"/>
      <c r="P32" s="39"/>
      <c r="Q32" s="39"/>
      <c r="R32" s="39"/>
      <c r="S32" s="39"/>
      <c r="T32" s="39"/>
      <c r="U32" s="39"/>
      <c r="V32" s="39"/>
      <c r="W32" s="38">
        <v>43</v>
      </c>
      <c r="X32" s="39"/>
      <c r="Y32" s="39"/>
      <c r="Z32" s="39"/>
      <c r="AA32" s="39"/>
      <c r="AB32" s="39"/>
      <c r="AC32" s="39"/>
      <c r="AD32" s="39"/>
      <c r="AE32" s="39"/>
      <c r="AF32" s="29" t="s">
        <v>97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97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8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</row>
    <row r="33" spans="2:63" ht="27" customHeight="1">
      <c r="B33" s="33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8">
        <v>43</v>
      </c>
      <c r="O33" s="39"/>
      <c r="P33" s="39"/>
      <c r="Q33" s="39"/>
      <c r="R33" s="39"/>
      <c r="S33" s="39"/>
      <c r="T33" s="39"/>
      <c r="U33" s="39"/>
      <c r="V33" s="39"/>
      <c r="W33" s="38">
        <v>43</v>
      </c>
      <c r="X33" s="39"/>
      <c r="Y33" s="39"/>
      <c r="Z33" s="39"/>
      <c r="AA33" s="39"/>
      <c r="AB33" s="39"/>
      <c r="AC33" s="39"/>
      <c r="AD33" s="39"/>
      <c r="AE33" s="39"/>
      <c r="AF33" s="29" t="s">
        <v>97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29" t="s">
        <v>97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8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</row>
    <row r="34" spans="2:63" ht="27" customHeight="1">
      <c r="B34" s="33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8">
        <v>43</v>
      </c>
      <c r="O34" s="39"/>
      <c r="P34" s="39"/>
      <c r="Q34" s="39"/>
      <c r="R34" s="39"/>
      <c r="S34" s="39"/>
      <c r="T34" s="39"/>
      <c r="U34" s="39"/>
      <c r="V34" s="39"/>
      <c r="W34" s="38">
        <v>43</v>
      </c>
      <c r="X34" s="39"/>
      <c r="Y34" s="39"/>
      <c r="Z34" s="39"/>
      <c r="AA34" s="39"/>
      <c r="AB34" s="39"/>
      <c r="AC34" s="39"/>
      <c r="AD34" s="39"/>
      <c r="AE34" s="39"/>
      <c r="AF34" s="43" t="s">
        <v>174</v>
      </c>
      <c r="AG34" s="44"/>
      <c r="AH34" s="44"/>
      <c r="AI34" s="44"/>
      <c r="AJ34" s="44"/>
      <c r="AK34" s="44"/>
      <c r="AL34" s="44"/>
      <c r="AM34" s="44"/>
      <c r="AN34" s="44"/>
      <c r="AO34" s="45"/>
      <c r="AP34" s="43" t="s">
        <v>174</v>
      </c>
      <c r="AQ34" s="44"/>
      <c r="AR34" s="44"/>
      <c r="AS34" s="44"/>
      <c r="AT34" s="44"/>
      <c r="AU34" s="44"/>
      <c r="AV34" s="44"/>
      <c r="AW34" s="44"/>
      <c r="AX34" s="44"/>
      <c r="AY34" s="45"/>
      <c r="AZ34" s="40" t="s">
        <v>97</v>
      </c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2"/>
    </row>
    <row r="35" ht="15">
      <c r="B35" s="5" t="s">
        <v>38</v>
      </c>
    </row>
    <row r="36" ht="15">
      <c r="B36" s="5" t="s">
        <v>39</v>
      </c>
    </row>
    <row r="38" ht="15">
      <c r="B38" s="1" t="s">
        <v>40</v>
      </c>
    </row>
    <row r="40" spans="2:63" ht="15">
      <c r="B40" s="38" t="s">
        <v>41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</row>
    <row r="41" spans="2:63" ht="15">
      <c r="B41" s="38" t="s">
        <v>42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8" t="s">
        <v>43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</row>
    <row r="42" spans="2:63" ht="57" customHeight="1">
      <c r="B42" s="99" t="s">
        <v>44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99" t="s">
        <v>45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99" t="s">
        <v>44</v>
      </c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99" t="s">
        <v>45</v>
      </c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</row>
    <row r="43" spans="2:63" ht="15">
      <c r="B43" s="35">
        <v>47967.81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5">
        <v>312.73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5">
        <v>50835.93</v>
      </c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7"/>
      <c r="AY43" s="35">
        <v>284.06</v>
      </c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2"/>
    </row>
    <row r="45" ht="15">
      <c r="B45" s="1" t="s">
        <v>46</v>
      </c>
    </row>
    <row r="47" spans="2:63" ht="30.75" customHeight="1">
      <c r="B47" s="103" t="s">
        <v>47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5"/>
      <c r="V47" s="86" t="s">
        <v>48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29" t="s">
        <v>49</v>
      </c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</row>
    <row r="48" spans="2:63" ht="15">
      <c r="B48" s="29">
        <v>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86">
        <v>2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29">
        <v>3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</row>
    <row r="49" spans="2:63" ht="39" customHeight="1">
      <c r="B49" s="73" t="s">
        <v>182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46" t="s">
        <v>209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2:63" ht="42" customHeight="1">
      <c r="B50" s="70" t="s">
        <v>183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/>
      <c r="AR50" s="61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3"/>
    </row>
    <row r="51" spans="2:63" ht="42" customHeight="1">
      <c r="B51" s="70" t="s">
        <v>185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52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4"/>
      <c r="AR51" s="64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6"/>
    </row>
    <row r="52" spans="2:63" ht="58.5" customHeight="1">
      <c r="B52" s="70" t="s">
        <v>184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52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64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6"/>
    </row>
    <row r="53" spans="2:63" ht="38.25" customHeight="1">
      <c r="B53" s="31" t="s">
        <v>186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52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4"/>
      <c r="AR53" s="64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6"/>
    </row>
    <row r="54" spans="2:63" ht="41.25" customHeight="1">
      <c r="B54" s="31" t="s">
        <v>187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52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  <c r="AR54" s="64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6"/>
    </row>
    <row r="55" spans="2:63" ht="38.25" customHeight="1">
      <c r="B55" s="31" t="s">
        <v>188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52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4"/>
      <c r="AR55" s="64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6"/>
    </row>
    <row r="56" spans="2:63" ht="90" customHeight="1">
      <c r="B56" s="31" t="s">
        <v>189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55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7"/>
      <c r="AR56" s="6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9"/>
    </row>
  </sheetData>
  <sheetProtection/>
  <mergeCells count="90">
    <mergeCell ref="N32:V32"/>
    <mergeCell ref="AF33:AO33"/>
    <mergeCell ref="B48:U48"/>
    <mergeCell ref="V48:AQ48"/>
    <mergeCell ref="AR48:BK48"/>
    <mergeCell ref="AY43:BK43"/>
    <mergeCell ref="AR47:BK47"/>
    <mergeCell ref="B42:Q42"/>
    <mergeCell ref="R42:AH42"/>
    <mergeCell ref="B47:U47"/>
    <mergeCell ref="AI42:AX42"/>
    <mergeCell ref="AY42:BK42"/>
    <mergeCell ref="N33:V33"/>
    <mergeCell ref="N34:V34"/>
    <mergeCell ref="W34:AE34"/>
    <mergeCell ref="AZ33:BK33"/>
    <mergeCell ref="V47:AQ47"/>
    <mergeCell ref="B30:M31"/>
    <mergeCell ref="B26:Q26"/>
    <mergeCell ref="R26:AK26"/>
    <mergeCell ref="AL26:AX26"/>
    <mergeCell ref="B18:U18"/>
    <mergeCell ref="V18:AQ18"/>
    <mergeCell ref="B25:Q25"/>
    <mergeCell ref="R25:AK25"/>
    <mergeCell ref="R24:AK24"/>
    <mergeCell ref="B23:AK23"/>
    <mergeCell ref="AY23:BK24"/>
    <mergeCell ref="W31:AE31"/>
    <mergeCell ref="AF31:AO31"/>
    <mergeCell ref="AP31:AY31"/>
    <mergeCell ref="AZ30:BK31"/>
    <mergeCell ref="N30:AE30"/>
    <mergeCell ref="AF30:AY30"/>
    <mergeCell ref="AL25:AX25"/>
    <mergeCell ref="AY26:BK26"/>
    <mergeCell ref="N31:V31"/>
    <mergeCell ref="AY25:BK25"/>
    <mergeCell ref="B24:Q24"/>
    <mergeCell ref="B16:U16"/>
    <mergeCell ref="V16:AQ16"/>
    <mergeCell ref="AR16:BK16"/>
    <mergeCell ref="B17:U17"/>
    <mergeCell ref="V17:AQ17"/>
    <mergeCell ref="AR17:BK17"/>
    <mergeCell ref="AL23:AX24"/>
    <mergeCell ref="AR18:BK18"/>
    <mergeCell ref="B7:AK7"/>
    <mergeCell ref="B8:S8"/>
    <mergeCell ref="T8:AK8"/>
    <mergeCell ref="B11:AK11"/>
    <mergeCell ref="B9:S9"/>
    <mergeCell ref="T9:AK9"/>
    <mergeCell ref="B10:AK10"/>
    <mergeCell ref="AZ7:BK8"/>
    <mergeCell ref="AL9:AY9"/>
    <mergeCell ref="AZ9:BK9"/>
    <mergeCell ref="AZ11:BK11"/>
    <mergeCell ref="AL10:AY10"/>
    <mergeCell ref="AZ10:BK10"/>
    <mergeCell ref="AL11:AY11"/>
    <mergeCell ref="AL7:AY8"/>
    <mergeCell ref="B56:U56"/>
    <mergeCell ref="V49:AQ56"/>
    <mergeCell ref="AR49:BK56"/>
    <mergeCell ref="B53:U53"/>
    <mergeCell ref="B51:U51"/>
    <mergeCell ref="B49:U49"/>
    <mergeCell ref="B50:U50"/>
    <mergeCell ref="B52:U52"/>
    <mergeCell ref="AZ32:BK32"/>
    <mergeCell ref="B40:BK40"/>
    <mergeCell ref="B41:AH41"/>
    <mergeCell ref="AI41:BK41"/>
    <mergeCell ref="AZ34:BK34"/>
    <mergeCell ref="B33:M33"/>
    <mergeCell ref="W33:AE33"/>
    <mergeCell ref="AF34:AO34"/>
    <mergeCell ref="AP34:AY34"/>
    <mergeCell ref="W32:AE32"/>
    <mergeCell ref="AF32:AO32"/>
    <mergeCell ref="AP32:AY32"/>
    <mergeCell ref="B54:U54"/>
    <mergeCell ref="B55:U55"/>
    <mergeCell ref="B34:M34"/>
    <mergeCell ref="B43:Q43"/>
    <mergeCell ref="R43:AH43"/>
    <mergeCell ref="AI43:AX43"/>
    <mergeCell ref="AP33:AY33"/>
    <mergeCell ref="B32:M32"/>
  </mergeCells>
  <printOptions/>
  <pageMargins left="0" right="0.26" top="0" bottom="0" header="0" footer="0"/>
  <pageSetup fitToHeight="1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Z117"/>
  <sheetViews>
    <sheetView zoomScalePageLayoutView="0" workbookViewId="0" topLeftCell="A91">
      <selection activeCell="AR97" sqref="AR97:BK97"/>
    </sheetView>
  </sheetViews>
  <sheetFormatPr defaultColWidth="9.140625" defaultRowHeight="15"/>
  <cols>
    <col min="1" max="31" width="1.28515625" style="1" customWidth="1"/>
    <col min="32" max="32" width="3.8515625" style="1" customWidth="1"/>
    <col min="33" max="37" width="1.28515625" style="1" customWidth="1"/>
    <col min="38" max="38" width="4.8515625" style="1" customWidth="1"/>
    <col min="39" max="44" width="1.28515625" style="1" customWidth="1"/>
    <col min="45" max="45" width="3.57421875" style="1" customWidth="1"/>
    <col min="46" max="48" width="1.28515625" style="1" customWidth="1"/>
    <col min="49" max="49" width="1.7109375" style="1" customWidth="1"/>
    <col min="50" max="50" width="1.28515625" style="1" customWidth="1"/>
    <col min="51" max="51" width="1.57421875" style="1" customWidth="1"/>
    <col min="52" max="54" width="1.28515625" style="1" customWidth="1"/>
    <col min="55" max="55" width="4.57421875" style="1" customWidth="1"/>
    <col min="56" max="57" width="1.28515625" style="1" customWidth="1"/>
    <col min="58" max="58" width="5.00390625" style="1" customWidth="1"/>
    <col min="59" max="62" width="1.28515625" style="1" customWidth="1"/>
    <col min="63" max="63" width="4.57421875" style="1" customWidth="1"/>
    <col min="64" max="77" width="1.28515625" style="1" customWidth="1"/>
    <col min="78" max="78" width="10.00390625" style="1" bestFit="1" customWidth="1"/>
    <col min="79" max="16384" width="9.140625" style="1" customWidth="1"/>
  </cols>
  <sheetData>
    <row r="2" spans="2:70" ht="15">
      <c r="B2" s="1" t="s">
        <v>129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5">
      <c r="B6" s="10" t="s">
        <v>52</v>
      </c>
      <c r="C6" s="10" t="s">
        <v>153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ht="15">
      <c r="B8" s="1" t="s">
        <v>53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ht="15">
      <c r="B9" s="1" t="s">
        <v>54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ht="15">
      <c r="B10" s="1" t="s">
        <v>130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ht="15">
      <c r="B11" s="1" t="s">
        <v>151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ht="15">
      <c r="B12" s="1" t="s">
        <v>152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52:70" ht="1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ht="15">
      <c r="B14" s="1" t="s">
        <v>55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ht="15">
      <c r="B15" s="1" t="s">
        <v>56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52:70" ht="1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ht="15">
      <c r="A17" s="7"/>
      <c r="B17" s="93" t="s">
        <v>57</v>
      </c>
      <c r="C17" s="93"/>
      <c r="D17" s="93"/>
      <c r="E17" s="93" t="s">
        <v>58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48" t="s">
        <v>59</v>
      </c>
      <c r="Y17" s="149"/>
      <c r="Z17" s="149"/>
      <c r="AA17" s="150"/>
      <c r="AB17" s="103" t="s">
        <v>60</v>
      </c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4"/>
      <c r="BD17" s="93" t="s">
        <v>63</v>
      </c>
      <c r="BE17" s="93"/>
      <c r="BF17" s="93"/>
      <c r="BG17" s="93"/>
      <c r="BH17" s="93"/>
      <c r="BI17" s="93"/>
      <c r="BJ17" s="93"/>
      <c r="BK17" s="93"/>
    </row>
    <row r="18" spans="1:63" ht="41.2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51"/>
      <c r="Y18" s="152"/>
      <c r="Z18" s="152"/>
      <c r="AA18" s="153"/>
      <c r="AB18" s="103" t="s">
        <v>32</v>
      </c>
      <c r="AC18" s="113"/>
      <c r="AD18" s="113"/>
      <c r="AE18" s="113"/>
      <c r="AF18" s="113"/>
      <c r="AG18" s="113"/>
      <c r="AH18" s="114"/>
      <c r="AI18" s="103" t="s">
        <v>31</v>
      </c>
      <c r="AJ18" s="113"/>
      <c r="AK18" s="113"/>
      <c r="AL18" s="113"/>
      <c r="AM18" s="113"/>
      <c r="AN18" s="113"/>
      <c r="AO18" s="114"/>
      <c r="AP18" s="103" t="s">
        <v>61</v>
      </c>
      <c r="AQ18" s="113"/>
      <c r="AR18" s="113"/>
      <c r="AS18" s="113"/>
      <c r="AT18" s="113"/>
      <c r="AU18" s="113"/>
      <c r="AV18" s="114"/>
      <c r="AW18" s="103" t="s">
        <v>62</v>
      </c>
      <c r="AX18" s="113"/>
      <c r="AY18" s="113"/>
      <c r="AZ18" s="113"/>
      <c r="BA18" s="113"/>
      <c r="BB18" s="113"/>
      <c r="BC18" s="114"/>
      <c r="BD18" s="93"/>
      <c r="BE18" s="93"/>
      <c r="BF18" s="93"/>
      <c r="BG18" s="93"/>
      <c r="BH18" s="93"/>
      <c r="BI18" s="93"/>
      <c r="BJ18" s="93"/>
      <c r="BK18" s="93"/>
    </row>
    <row r="19" spans="2:63" ht="41.25" customHeight="1">
      <c r="B19" s="33">
        <v>1</v>
      </c>
      <c r="C19" s="34"/>
      <c r="D19" s="34"/>
      <c r="E19" s="33" t="s">
        <v>64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3" t="s">
        <v>65</v>
      </c>
      <c r="Y19" s="34"/>
      <c r="Z19" s="34"/>
      <c r="AA19" s="34"/>
      <c r="AB19" s="146">
        <v>37099199.04</v>
      </c>
      <c r="AC19" s="147"/>
      <c r="AD19" s="147"/>
      <c r="AE19" s="147"/>
      <c r="AF19" s="147"/>
      <c r="AG19" s="147"/>
      <c r="AH19" s="147"/>
      <c r="AI19" s="146">
        <v>34382997.94</v>
      </c>
      <c r="AJ19" s="147"/>
      <c r="AK19" s="147"/>
      <c r="AL19" s="147"/>
      <c r="AM19" s="147"/>
      <c r="AN19" s="147"/>
      <c r="AO19" s="147"/>
      <c r="AP19" s="146">
        <f>AI19-AB19</f>
        <v>-2716201.1000000015</v>
      </c>
      <c r="AQ19" s="147"/>
      <c r="AR19" s="147"/>
      <c r="AS19" s="147"/>
      <c r="AT19" s="147"/>
      <c r="AU19" s="147"/>
      <c r="AV19" s="147"/>
      <c r="AW19" s="196">
        <f>AB19/AI19*100-100</f>
        <v>7.899837892960647</v>
      </c>
      <c r="AX19" s="197"/>
      <c r="AY19" s="197"/>
      <c r="AZ19" s="197"/>
      <c r="BA19" s="197"/>
      <c r="BB19" s="197"/>
      <c r="BC19" s="197"/>
      <c r="BD19" s="198" t="s">
        <v>210</v>
      </c>
      <c r="BE19" s="199"/>
      <c r="BF19" s="199"/>
      <c r="BG19" s="199"/>
      <c r="BH19" s="199"/>
      <c r="BI19" s="199"/>
      <c r="BJ19" s="199"/>
      <c r="BK19" s="199"/>
    </row>
    <row r="20" spans="2:63" ht="68.25" customHeight="1">
      <c r="B20" s="33">
        <v>2</v>
      </c>
      <c r="C20" s="34"/>
      <c r="D20" s="34"/>
      <c r="E20" s="33" t="s">
        <v>66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43" t="s">
        <v>65</v>
      </c>
      <c r="Y20" s="144"/>
      <c r="Z20" s="144"/>
      <c r="AA20" s="145"/>
      <c r="AB20" s="146">
        <v>0</v>
      </c>
      <c r="AC20" s="147"/>
      <c r="AD20" s="147"/>
      <c r="AE20" s="147"/>
      <c r="AF20" s="147"/>
      <c r="AG20" s="147"/>
      <c r="AH20" s="147"/>
      <c r="AI20" s="146">
        <v>0</v>
      </c>
      <c r="AJ20" s="147"/>
      <c r="AK20" s="147"/>
      <c r="AL20" s="147"/>
      <c r="AM20" s="147"/>
      <c r="AN20" s="147"/>
      <c r="AO20" s="147"/>
      <c r="AP20" s="146">
        <v>0</v>
      </c>
      <c r="AQ20" s="147"/>
      <c r="AR20" s="147"/>
      <c r="AS20" s="147"/>
      <c r="AT20" s="147"/>
      <c r="AU20" s="147"/>
      <c r="AV20" s="147"/>
      <c r="AW20" s="146">
        <v>0</v>
      </c>
      <c r="AX20" s="147"/>
      <c r="AY20" s="147"/>
      <c r="AZ20" s="147"/>
      <c r="BA20" s="147"/>
      <c r="BB20" s="147"/>
      <c r="BC20" s="147"/>
      <c r="BD20" s="33"/>
      <c r="BE20" s="34"/>
      <c r="BF20" s="34"/>
      <c r="BG20" s="34"/>
      <c r="BH20" s="34"/>
      <c r="BI20" s="34"/>
      <c r="BJ20" s="34"/>
      <c r="BK20" s="34"/>
    </row>
    <row r="21" spans="2:63" ht="15">
      <c r="B21" s="33" t="s">
        <v>67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2:63" ht="24" customHeight="1">
      <c r="B22" s="33" t="s">
        <v>68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3" t="s">
        <v>65</v>
      </c>
      <c r="Y22" s="34"/>
      <c r="Z22" s="34"/>
      <c r="AA22" s="34"/>
      <c r="AB22" s="146">
        <v>0</v>
      </c>
      <c r="AC22" s="147"/>
      <c r="AD22" s="147"/>
      <c r="AE22" s="147"/>
      <c r="AF22" s="147"/>
      <c r="AG22" s="147"/>
      <c r="AH22" s="147"/>
      <c r="AI22" s="146">
        <v>0</v>
      </c>
      <c r="AJ22" s="147"/>
      <c r="AK22" s="147"/>
      <c r="AL22" s="147"/>
      <c r="AM22" s="147"/>
      <c r="AN22" s="147"/>
      <c r="AO22" s="147"/>
      <c r="AP22" s="146">
        <v>0</v>
      </c>
      <c r="AQ22" s="147"/>
      <c r="AR22" s="147"/>
      <c r="AS22" s="147"/>
      <c r="AT22" s="147"/>
      <c r="AU22" s="147"/>
      <c r="AV22" s="147"/>
      <c r="AW22" s="146">
        <v>0</v>
      </c>
      <c r="AX22" s="147"/>
      <c r="AY22" s="147"/>
      <c r="AZ22" s="147"/>
      <c r="BA22" s="147"/>
      <c r="BB22" s="147"/>
      <c r="BC22" s="147"/>
      <c r="BD22" s="33"/>
      <c r="BE22" s="34"/>
      <c r="BF22" s="34"/>
      <c r="BG22" s="34"/>
      <c r="BH22" s="34"/>
      <c r="BI22" s="34"/>
      <c r="BJ22" s="34"/>
      <c r="BK22" s="34"/>
    </row>
    <row r="23" spans="2:63" ht="39" customHeight="1">
      <c r="B23" s="33" t="s">
        <v>69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3" t="s">
        <v>65</v>
      </c>
      <c r="Y23" s="34"/>
      <c r="Z23" s="34"/>
      <c r="AA23" s="34"/>
      <c r="AB23" s="146">
        <v>0</v>
      </c>
      <c r="AC23" s="147"/>
      <c r="AD23" s="147"/>
      <c r="AE23" s="147"/>
      <c r="AF23" s="147"/>
      <c r="AG23" s="147"/>
      <c r="AH23" s="147"/>
      <c r="AI23" s="146">
        <v>0</v>
      </c>
      <c r="AJ23" s="147"/>
      <c r="AK23" s="147"/>
      <c r="AL23" s="147"/>
      <c r="AM23" s="147"/>
      <c r="AN23" s="147"/>
      <c r="AO23" s="147"/>
      <c r="AP23" s="146">
        <v>0</v>
      </c>
      <c r="AQ23" s="147"/>
      <c r="AR23" s="147"/>
      <c r="AS23" s="147"/>
      <c r="AT23" s="147"/>
      <c r="AU23" s="147"/>
      <c r="AV23" s="147"/>
      <c r="AW23" s="146">
        <v>0</v>
      </c>
      <c r="AX23" s="147"/>
      <c r="AY23" s="147"/>
      <c r="AZ23" s="147"/>
      <c r="BA23" s="147"/>
      <c r="BB23" s="147"/>
      <c r="BC23" s="147"/>
      <c r="BD23" s="33"/>
      <c r="BE23" s="34"/>
      <c r="BF23" s="34"/>
      <c r="BG23" s="34"/>
      <c r="BH23" s="34"/>
      <c r="BI23" s="34"/>
      <c r="BJ23" s="34"/>
      <c r="BK23" s="34"/>
    </row>
    <row r="24" spans="2:63" ht="26.25" customHeight="1">
      <c r="B24" s="33">
        <v>3</v>
      </c>
      <c r="C24" s="34"/>
      <c r="D24" s="34"/>
      <c r="E24" s="33" t="s">
        <v>70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3" t="s">
        <v>65</v>
      </c>
      <c r="Y24" s="34"/>
      <c r="Z24" s="34"/>
      <c r="AA24" s="34"/>
      <c r="AB24" s="146">
        <v>0</v>
      </c>
      <c r="AC24" s="147"/>
      <c r="AD24" s="147"/>
      <c r="AE24" s="147"/>
      <c r="AF24" s="147"/>
      <c r="AG24" s="147"/>
      <c r="AH24" s="147"/>
      <c r="AI24" s="146">
        <v>160275.91</v>
      </c>
      <c r="AJ24" s="147"/>
      <c r="AK24" s="147"/>
      <c r="AL24" s="147"/>
      <c r="AM24" s="147"/>
      <c r="AN24" s="147"/>
      <c r="AO24" s="147"/>
      <c r="AP24" s="146">
        <f>AI24-AB24</f>
        <v>160275.91</v>
      </c>
      <c r="AQ24" s="147"/>
      <c r="AR24" s="147"/>
      <c r="AS24" s="147"/>
      <c r="AT24" s="147"/>
      <c r="AU24" s="147"/>
      <c r="AV24" s="147"/>
      <c r="AW24" s="196">
        <f>AB24/AI24*100-100</f>
        <v>-100</v>
      </c>
      <c r="AX24" s="197"/>
      <c r="AY24" s="197"/>
      <c r="AZ24" s="197"/>
      <c r="BA24" s="197"/>
      <c r="BB24" s="197"/>
      <c r="BC24" s="197"/>
      <c r="BD24" s="33" t="s">
        <v>211</v>
      </c>
      <c r="BE24" s="34"/>
      <c r="BF24" s="34"/>
      <c r="BG24" s="34"/>
      <c r="BH24" s="34"/>
      <c r="BI24" s="34"/>
      <c r="BJ24" s="34"/>
      <c r="BK24" s="34"/>
    </row>
    <row r="25" spans="2:63" ht="15">
      <c r="B25" s="33" t="s">
        <v>71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2:63" ht="27.75" customHeight="1">
      <c r="B26" s="33" t="s">
        <v>72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3" t="s">
        <v>65</v>
      </c>
      <c r="Y26" s="34"/>
      <c r="Z26" s="34"/>
      <c r="AA26" s="34"/>
      <c r="AB26" s="146">
        <v>0</v>
      </c>
      <c r="AC26" s="147"/>
      <c r="AD26" s="147"/>
      <c r="AE26" s="147"/>
      <c r="AF26" s="147"/>
      <c r="AG26" s="147"/>
      <c r="AH26" s="147"/>
      <c r="AI26" s="146">
        <v>0</v>
      </c>
      <c r="AJ26" s="147"/>
      <c r="AK26" s="147"/>
      <c r="AL26" s="147"/>
      <c r="AM26" s="147"/>
      <c r="AN26" s="147"/>
      <c r="AO26" s="147"/>
      <c r="AP26" s="146">
        <v>0</v>
      </c>
      <c r="AQ26" s="147"/>
      <c r="AR26" s="147"/>
      <c r="AS26" s="147"/>
      <c r="AT26" s="147"/>
      <c r="AU26" s="147"/>
      <c r="AV26" s="147"/>
      <c r="AW26" s="146"/>
      <c r="AX26" s="147"/>
      <c r="AY26" s="147"/>
      <c r="AZ26" s="147"/>
      <c r="BA26" s="147"/>
      <c r="BB26" s="147"/>
      <c r="BC26" s="147"/>
      <c r="BD26" s="146"/>
      <c r="BE26" s="147"/>
      <c r="BF26" s="147"/>
      <c r="BG26" s="147"/>
      <c r="BH26" s="147"/>
      <c r="BI26" s="147"/>
      <c r="BJ26" s="147"/>
      <c r="BK26" s="147"/>
    </row>
    <row r="27" spans="2:63" ht="24" customHeight="1">
      <c r="B27" s="33">
        <v>4</v>
      </c>
      <c r="C27" s="34"/>
      <c r="D27" s="34"/>
      <c r="E27" s="33" t="s">
        <v>73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3" t="s">
        <v>65</v>
      </c>
      <c r="Y27" s="34"/>
      <c r="Z27" s="34"/>
      <c r="AA27" s="34"/>
      <c r="AB27" s="146">
        <v>0</v>
      </c>
      <c r="AC27" s="147"/>
      <c r="AD27" s="147"/>
      <c r="AE27" s="147"/>
      <c r="AF27" s="147"/>
      <c r="AG27" s="147"/>
      <c r="AH27" s="147"/>
      <c r="AI27" s="146">
        <v>0</v>
      </c>
      <c r="AJ27" s="147"/>
      <c r="AK27" s="147"/>
      <c r="AL27" s="147"/>
      <c r="AM27" s="147"/>
      <c r="AN27" s="147"/>
      <c r="AO27" s="147"/>
      <c r="AP27" s="146">
        <f>AI27-AB27</f>
        <v>0</v>
      </c>
      <c r="AQ27" s="147"/>
      <c r="AR27" s="147"/>
      <c r="AS27" s="147"/>
      <c r="AT27" s="147"/>
      <c r="AU27" s="147"/>
      <c r="AV27" s="147"/>
      <c r="AW27" s="146">
        <v>0</v>
      </c>
      <c r="AX27" s="147"/>
      <c r="AY27" s="147"/>
      <c r="AZ27" s="147"/>
      <c r="BA27" s="147"/>
      <c r="BB27" s="147"/>
      <c r="BC27" s="147"/>
      <c r="BD27" s="33"/>
      <c r="BE27" s="34"/>
      <c r="BF27" s="34"/>
      <c r="BG27" s="34"/>
      <c r="BH27" s="34"/>
      <c r="BI27" s="34"/>
      <c r="BJ27" s="34"/>
      <c r="BK27" s="34"/>
    </row>
    <row r="28" spans="2:63" ht="14.25" customHeight="1">
      <c r="B28" s="33" t="s">
        <v>71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2:63" ht="24.75" customHeight="1">
      <c r="B29" s="33" t="s">
        <v>74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3" t="s">
        <v>65</v>
      </c>
      <c r="Y29" s="34"/>
      <c r="Z29" s="34"/>
      <c r="AA29" s="34"/>
      <c r="AB29" s="146">
        <v>0</v>
      </c>
      <c r="AC29" s="147"/>
      <c r="AD29" s="147"/>
      <c r="AE29" s="147"/>
      <c r="AF29" s="147"/>
      <c r="AG29" s="147"/>
      <c r="AH29" s="147"/>
      <c r="AI29" s="146">
        <v>0</v>
      </c>
      <c r="AJ29" s="147"/>
      <c r="AK29" s="147"/>
      <c r="AL29" s="147"/>
      <c r="AM29" s="147"/>
      <c r="AN29" s="147"/>
      <c r="AO29" s="147"/>
      <c r="AP29" s="146">
        <v>0</v>
      </c>
      <c r="AQ29" s="147"/>
      <c r="AR29" s="147"/>
      <c r="AS29" s="147"/>
      <c r="AT29" s="147"/>
      <c r="AU29" s="147"/>
      <c r="AV29" s="147"/>
      <c r="AW29" s="146">
        <v>0</v>
      </c>
      <c r="AX29" s="147"/>
      <c r="AY29" s="147"/>
      <c r="AZ29" s="147"/>
      <c r="BA29" s="147"/>
      <c r="BB29" s="147"/>
      <c r="BC29" s="147"/>
      <c r="BD29" s="33"/>
      <c r="BE29" s="34"/>
      <c r="BF29" s="34"/>
      <c r="BG29" s="34"/>
      <c r="BH29" s="34"/>
      <c r="BI29" s="34"/>
      <c r="BJ29" s="34"/>
      <c r="BK29" s="34"/>
    </row>
    <row r="30" spans="2:63" ht="24.75" customHeight="1">
      <c r="B30" s="33">
        <v>5</v>
      </c>
      <c r="C30" s="34"/>
      <c r="D30" s="34"/>
      <c r="E30" s="33" t="s">
        <v>75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3" t="s">
        <v>65</v>
      </c>
      <c r="Y30" s="34"/>
      <c r="Z30" s="34"/>
      <c r="AA30" s="34"/>
      <c r="AB30" s="146">
        <f>AB19</f>
        <v>37099199.04</v>
      </c>
      <c r="AC30" s="147"/>
      <c r="AD30" s="147"/>
      <c r="AE30" s="147"/>
      <c r="AF30" s="147"/>
      <c r="AG30" s="147"/>
      <c r="AH30" s="147"/>
      <c r="AI30" s="146">
        <f>AI19+AI24</f>
        <v>34543273.849999994</v>
      </c>
      <c r="AJ30" s="147"/>
      <c r="AK30" s="147"/>
      <c r="AL30" s="147"/>
      <c r="AM30" s="147"/>
      <c r="AN30" s="147"/>
      <c r="AO30" s="147"/>
      <c r="AP30" s="146">
        <f>AP19+AP24</f>
        <v>-2555925.1900000013</v>
      </c>
      <c r="AQ30" s="147"/>
      <c r="AR30" s="147"/>
      <c r="AS30" s="147"/>
      <c r="AT30" s="147"/>
      <c r="AU30" s="147"/>
      <c r="AV30" s="147"/>
      <c r="AW30" s="196">
        <f>AB30/AI30*100-100</f>
        <v>7.399197890445478</v>
      </c>
      <c r="AX30" s="197"/>
      <c r="AY30" s="197"/>
      <c r="AZ30" s="197"/>
      <c r="BA30" s="197"/>
      <c r="BB30" s="197"/>
      <c r="BC30" s="197"/>
      <c r="BD30" s="198" t="s">
        <v>210</v>
      </c>
      <c r="BE30" s="199"/>
      <c r="BF30" s="199"/>
      <c r="BG30" s="199"/>
      <c r="BH30" s="199"/>
      <c r="BI30" s="199"/>
      <c r="BJ30" s="199"/>
      <c r="BK30" s="199"/>
    </row>
    <row r="31" ht="15">
      <c r="AI31" s="1">
        <v>18</v>
      </c>
    </row>
    <row r="32" ht="15">
      <c r="B32" s="1" t="s">
        <v>76</v>
      </c>
    </row>
    <row r="33" spans="2:31" ht="15">
      <c r="B33" s="1">
        <v>1</v>
      </c>
      <c r="C33" s="1">
        <f aca="true" t="shared" si="0" ref="C33:AE33">+B33</f>
        <v>1</v>
      </c>
      <c r="D33" s="1">
        <f t="shared" si="0"/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</row>
    <row r="34" spans="2:63" ht="15">
      <c r="B34" s="86" t="s">
        <v>18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3" t="s">
        <v>77</v>
      </c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5"/>
    </row>
    <row r="35" spans="2:63" ht="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86" t="s">
        <v>172</v>
      </c>
      <c r="O35" s="90"/>
      <c r="P35" s="90"/>
      <c r="Q35" s="90"/>
      <c r="R35" s="90"/>
      <c r="S35" s="90"/>
      <c r="T35" s="90"/>
      <c r="U35" s="90"/>
      <c r="V35" s="90"/>
      <c r="W35" s="90"/>
      <c r="X35" s="86" t="s">
        <v>171</v>
      </c>
      <c r="Y35" s="90"/>
      <c r="Z35" s="90"/>
      <c r="AA35" s="90"/>
      <c r="AB35" s="90"/>
      <c r="AC35" s="90"/>
      <c r="AD35" s="90"/>
      <c r="AE35" s="90"/>
      <c r="AF35" s="90"/>
      <c r="AG35" s="90"/>
      <c r="AH35" s="86" t="s">
        <v>170</v>
      </c>
      <c r="AI35" s="90"/>
      <c r="AJ35" s="90"/>
      <c r="AK35" s="90"/>
      <c r="AL35" s="90"/>
      <c r="AM35" s="90"/>
      <c r="AN35" s="90"/>
      <c r="AO35" s="90"/>
      <c r="AP35" s="90"/>
      <c r="AQ35" s="90"/>
      <c r="AR35" s="86" t="s">
        <v>202</v>
      </c>
      <c r="AS35" s="90"/>
      <c r="AT35" s="90"/>
      <c r="AU35" s="90"/>
      <c r="AV35" s="90"/>
      <c r="AW35" s="90"/>
      <c r="AX35" s="90"/>
      <c r="AY35" s="90"/>
      <c r="AZ35" s="90"/>
      <c r="BA35" s="90"/>
      <c r="BB35" s="86" t="s">
        <v>78</v>
      </c>
      <c r="BC35" s="90"/>
      <c r="BD35" s="90"/>
      <c r="BE35" s="90"/>
      <c r="BF35" s="90"/>
      <c r="BG35" s="90"/>
      <c r="BH35" s="90"/>
      <c r="BI35" s="90"/>
      <c r="BJ35" s="90"/>
      <c r="BK35" s="90"/>
    </row>
    <row r="36" spans="2:63" ht="15">
      <c r="B36" s="76">
        <v>1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76">
        <v>2</v>
      </c>
      <c r="O36" s="140"/>
      <c r="P36" s="140"/>
      <c r="Q36" s="140"/>
      <c r="R36" s="140"/>
      <c r="S36" s="140"/>
      <c r="T36" s="140"/>
      <c r="U36" s="140"/>
      <c r="V36" s="140"/>
      <c r="W36" s="140"/>
      <c r="X36" s="76">
        <v>3</v>
      </c>
      <c r="Y36" s="140"/>
      <c r="Z36" s="140"/>
      <c r="AA36" s="140"/>
      <c r="AB36" s="140"/>
      <c r="AC36" s="140"/>
      <c r="AD36" s="140"/>
      <c r="AE36" s="140"/>
      <c r="AF36" s="140"/>
      <c r="AG36" s="140"/>
      <c r="AH36" s="76">
        <v>4</v>
      </c>
      <c r="AI36" s="140"/>
      <c r="AJ36" s="140"/>
      <c r="AK36" s="140"/>
      <c r="AL36" s="140"/>
      <c r="AM36" s="140"/>
      <c r="AN36" s="140"/>
      <c r="AO36" s="140"/>
      <c r="AP36" s="140"/>
      <c r="AQ36" s="140"/>
      <c r="AR36" s="76">
        <v>5</v>
      </c>
      <c r="AS36" s="140"/>
      <c r="AT36" s="140"/>
      <c r="AU36" s="140"/>
      <c r="AV36" s="140"/>
      <c r="AW36" s="140"/>
      <c r="AX36" s="140"/>
      <c r="AY36" s="140"/>
      <c r="AZ36" s="140"/>
      <c r="BA36" s="140"/>
      <c r="BB36" s="76">
        <v>6</v>
      </c>
      <c r="BC36" s="140"/>
      <c r="BD36" s="140"/>
      <c r="BE36" s="140"/>
      <c r="BF36" s="140"/>
      <c r="BG36" s="140"/>
      <c r="BH36" s="140"/>
      <c r="BI36" s="140"/>
      <c r="BJ36" s="140"/>
      <c r="BK36" s="140"/>
    </row>
    <row r="37" spans="2:63" ht="48.75" customHeight="1">
      <c r="B37" s="143" t="s">
        <v>154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5"/>
      <c r="N37" s="120" t="s">
        <v>156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20" t="s">
        <v>156</v>
      </c>
      <c r="Y37" s="140"/>
      <c r="Z37" s="140"/>
      <c r="AA37" s="140"/>
      <c r="AB37" s="140"/>
      <c r="AC37" s="140"/>
      <c r="AD37" s="140"/>
      <c r="AE37" s="140"/>
      <c r="AF37" s="140"/>
      <c r="AG37" s="140"/>
      <c r="AH37" s="120" t="s">
        <v>157</v>
      </c>
      <c r="AI37" s="140"/>
      <c r="AJ37" s="140"/>
      <c r="AK37" s="140"/>
      <c r="AL37" s="140"/>
      <c r="AM37" s="140"/>
      <c r="AN37" s="140"/>
      <c r="AO37" s="140"/>
      <c r="AP37" s="140"/>
      <c r="AQ37" s="140"/>
      <c r="AR37" s="120" t="s">
        <v>203</v>
      </c>
      <c r="AS37" s="140"/>
      <c r="AT37" s="140"/>
      <c r="AU37" s="140"/>
      <c r="AV37" s="140"/>
      <c r="AW37" s="140"/>
      <c r="AX37" s="140"/>
      <c r="AY37" s="140"/>
      <c r="AZ37" s="140"/>
      <c r="BA37" s="140"/>
      <c r="BB37" s="76"/>
      <c r="BC37" s="140"/>
      <c r="BD37" s="140"/>
      <c r="BE37" s="140"/>
      <c r="BF37" s="140"/>
      <c r="BG37" s="140"/>
      <c r="BH37" s="140"/>
      <c r="BI37" s="140"/>
      <c r="BJ37" s="140"/>
      <c r="BK37" s="140"/>
    </row>
    <row r="38" spans="2:63" ht="36" customHeight="1">
      <c r="B38" s="143" t="s">
        <v>155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  <c r="N38" s="76" t="s">
        <v>158</v>
      </c>
      <c r="O38" s="140"/>
      <c r="P38" s="140"/>
      <c r="Q38" s="140"/>
      <c r="R38" s="140"/>
      <c r="S38" s="140"/>
      <c r="T38" s="140"/>
      <c r="U38" s="140"/>
      <c r="V38" s="140"/>
      <c r="W38" s="140"/>
      <c r="X38" s="141">
        <v>105</v>
      </c>
      <c r="Y38" s="142"/>
      <c r="Z38" s="142"/>
      <c r="AA38" s="142"/>
      <c r="AB38" s="142"/>
      <c r="AC38" s="142"/>
      <c r="AD38" s="142"/>
      <c r="AE38" s="142"/>
      <c r="AF38" s="142"/>
      <c r="AG38" s="142"/>
      <c r="AH38" s="141" t="s">
        <v>158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1" t="s">
        <v>158</v>
      </c>
      <c r="AS38" s="142"/>
      <c r="AT38" s="142"/>
      <c r="AU38" s="142"/>
      <c r="AV38" s="142"/>
      <c r="AW38" s="142"/>
      <c r="AX38" s="142"/>
      <c r="AY38" s="142"/>
      <c r="AZ38" s="142"/>
      <c r="BA38" s="142"/>
      <c r="BB38" s="76"/>
      <c r="BC38" s="140"/>
      <c r="BD38" s="140"/>
      <c r="BE38" s="140"/>
      <c r="BF38" s="140"/>
      <c r="BG38" s="140"/>
      <c r="BH38" s="140"/>
      <c r="BI38" s="140"/>
      <c r="BJ38" s="140"/>
      <c r="BK38" s="140"/>
    </row>
    <row r="39" spans="2:63" ht="15">
      <c r="B39" s="76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76"/>
      <c r="O39" s="140"/>
      <c r="P39" s="140"/>
      <c r="Q39" s="140"/>
      <c r="R39" s="140"/>
      <c r="S39" s="140"/>
      <c r="T39" s="140"/>
      <c r="U39" s="140"/>
      <c r="V39" s="140"/>
      <c r="W39" s="140"/>
      <c r="X39" s="76"/>
      <c r="Y39" s="140"/>
      <c r="Z39" s="140"/>
      <c r="AA39" s="140"/>
      <c r="AB39" s="140"/>
      <c r="AC39" s="140"/>
      <c r="AD39" s="140"/>
      <c r="AE39" s="140"/>
      <c r="AF39" s="140"/>
      <c r="AG39" s="140"/>
      <c r="AH39" s="76"/>
      <c r="AI39" s="140"/>
      <c r="AJ39" s="140"/>
      <c r="AK39" s="140"/>
      <c r="AL39" s="140"/>
      <c r="AM39" s="140"/>
      <c r="AN39" s="140"/>
      <c r="AO39" s="140"/>
      <c r="AP39" s="140"/>
      <c r="AQ39" s="140"/>
      <c r="AR39" s="76"/>
      <c r="AS39" s="140"/>
      <c r="AT39" s="140"/>
      <c r="AU39" s="140"/>
      <c r="AV39" s="140"/>
      <c r="AW39" s="140"/>
      <c r="AX39" s="140"/>
      <c r="AY39" s="140"/>
      <c r="AZ39" s="140"/>
      <c r="BA39" s="140"/>
      <c r="BB39" s="76"/>
      <c r="BC39" s="140"/>
      <c r="BD39" s="140"/>
      <c r="BE39" s="140"/>
      <c r="BF39" s="140"/>
      <c r="BG39" s="140"/>
      <c r="BH39" s="140"/>
      <c r="BI39" s="140"/>
      <c r="BJ39" s="140"/>
      <c r="BK39" s="140"/>
    </row>
    <row r="40" spans="2:63" ht="1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5"/>
      <c r="AQ40" s="15"/>
      <c r="AR40" s="14"/>
      <c r="AS40" s="15"/>
      <c r="AT40" s="15"/>
      <c r="AU40" s="15"/>
      <c r="AV40" s="15"/>
      <c r="AW40" s="15"/>
      <c r="AX40" s="15"/>
      <c r="AY40" s="15"/>
      <c r="AZ40" s="15"/>
      <c r="BA40" s="15"/>
      <c r="BB40" s="14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2:63" ht="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4"/>
      <c r="O41" s="15"/>
      <c r="P41" s="15"/>
      <c r="Q41" s="15"/>
      <c r="R41" s="15"/>
      <c r="S41" s="15"/>
      <c r="T41" s="15"/>
      <c r="U41" s="15"/>
      <c r="V41" s="15"/>
      <c r="W41" s="15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5"/>
      <c r="AQ41" s="15"/>
      <c r="AR41" s="14"/>
      <c r="AS41" s="15"/>
      <c r="AT41" s="15"/>
      <c r="AU41" s="15"/>
      <c r="AV41" s="15"/>
      <c r="AW41" s="15"/>
      <c r="AX41" s="15"/>
      <c r="AY41" s="15"/>
      <c r="AZ41" s="15"/>
      <c r="BA41" s="15"/>
      <c r="BB41" s="14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2:63" ht="1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5"/>
      <c r="AQ42" s="15"/>
      <c r="AR42" s="14"/>
      <c r="AS42" s="15"/>
      <c r="AT42" s="15"/>
      <c r="AU42" s="15"/>
      <c r="AV42" s="15"/>
      <c r="AW42" s="15"/>
      <c r="AX42" s="15"/>
      <c r="AY42" s="15"/>
      <c r="AZ42" s="15"/>
      <c r="BA42" s="15"/>
      <c r="BB42" s="14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2:63" ht="1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4"/>
      <c r="AS43" s="15"/>
      <c r="AT43" s="15"/>
      <c r="AU43" s="15"/>
      <c r="AV43" s="15"/>
      <c r="AW43" s="15"/>
      <c r="AX43" s="15"/>
      <c r="AY43" s="15"/>
      <c r="AZ43" s="15"/>
      <c r="BA43" s="15"/>
      <c r="BB43" s="14"/>
      <c r="BC43" s="15"/>
      <c r="BD43" s="15"/>
      <c r="BE43" s="15"/>
      <c r="BF43" s="15"/>
      <c r="BG43" s="15"/>
      <c r="BH43" s="15"/>
      <c r="BI43" s="15"/>
      <c r="BJ43" s="15"/>
      <c r="BK43" s="15"/>
    </row>
    <row r="45" ht="15">
      <c r="B45" s="1" t="s">
        <v>79</v>
      </c>
    </row>
    <row r="46" ht="15">
      <c r="B46" s="1" t="s">
        <v>80</v>
      </c>
    </row>
    <row r="47" ht="15">
      <c r="B47" s="1" t="s">
        <v>81</v>
      </c>
    </row>
    <row r="49" spans="2:63" ht="35.25" customHeight="1">
      <c r="B49" s="148" t="s">
        <v>84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37" t="s">
        <v>83</v>
      </c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9"/>
      <c r="AN49" s="137" t="s">
        <v>82</v>
      </c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9"/>
      <c r="BD49" s="131" t="s">
        <v>90</v>
      </c>
      <c r="BE49" s="132"/>
      <c r="BF49" s="132"/>
      <c r="BG49" s="132"/>
      <c r="BH49" s="132"/>
      <c r="BI49" s="132"/>
      <c r="BJ49" s="132"/>
      <c r="BK49" s="133"/>
    </row>
    <row r="50" spans="2:63" ht="39.75" customHeight="1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8"/>
      <c r="P50" s="86" t="s">
        <v>85</v>
      </c>
      <c r="Q50" s="90"/>
      <c r="R50" s="90"/>
      <c r="S50" s="90"/>
      <c r="T50" s="90"/>
      <c r="U50" s="90"/>
      <c r="V50" s="90"/>
      <c r="W50" s="90"/>
      <c r="X50" s="86" t="s">
        <v>86</v>
      </c>
      <c r="Y50" s="90"/>
      <c r="Z50" s="90"/>
      <c r="AA50" s="90"/>
      <c r="AB50" s="90"/>
      <c r="AC50" s="90"/>
      <c r="AD50" s="90"/>
      <c r="AE50" s="90"/>
      <c r="AF50" s="86" t="s">
        <v>87</v>
      </c>
      <c r="AG50" s="90"/>
      <c r="AH50" s="90"/>
      <c r="AI50" s="90"/>
      <c r="AJ50" s="90"/>
      <c r="AK50" s="90"/>
      <c r="AL50" s="90"/>
      <c r="AM50" s="90"/>
      <c r="AN50" s="86" t="s">
        <v>88</v>
      </c>
      <c r="AO50" s="90"/>
      <c r="AP50" s="90"/>
      <c r="AQ50" s="90"/>
      <c r="AR50" s="90"/>
      <c r="AS50" s="90"/>
      <c r="AT50" s="90"/>
      <c r="AU50" s="90"/>
      <c r="AV50" s="86" t="s">
        <v>89</v>
      </c>
      <c r="AW50" s="90"/>
      <c r="AX50" s="90"/>
      <c r="AY50" s="90"/>
      <c r="AZ50" s="90"/>
      <c r="BA50" s="90"/>
      <c r="BB50" s="90"/>
      <c r="BC50" s="90"/>
      <c r="BD50" s="134"/>
      <c r="BE50" s="135"/>
      <c r="BF50" s="135"/>
      <c r="BG50" s="135"/>
      <c r="BH50" s="135"/>
      <c r="BI50" s="135"/>
      <c r="BJ50" s="135"/>
      <c r="BK50" s="136"/>
    </row>
    <row r="51" spans="2:63" ht="16.5" customHeight="1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  <c r="P51" s="120" t="s">
        <v>173</v>
      </c>
      <c r="Q51" s="121"/>
      <c r="R51" s="121"/>
      <c r="S51" s="121"/>
      <c r="T51" s="120" t="s">
        <v>199</v>
      </c>
      <c r="U51" s="121"/>
      <c r="V51" s="121"/>
      <c r="W51" s="121"/>
      <c r="X51" s="120" t="s">
        <v>173</v>
      </c>
      <c r="Y51" s="121"/>
      <c r="Z51" s="121"/>
      <c r="AA51" s="121"/>
      <c r="AB51" s="120" t="s">
        <v>199</v>
      </c>
      <c r="AC51" s="121"/>
      <c r="AD51" s="121"/>
      <c r="AE51" s="121"/>
      <c r="AF51" s="120" t="s">
        <v>173</v>
      </c>
      <c r="AG51" s="121"/>
      <c r="AH51" s="121"/>
      <c r="AI51" s="121"/>
      <c r="AJ51" s="120" t="s">
        <v>199</v>
      </c>
      <c r="AK51" s="121"/>
      <c r="AL51" s="121"/>
      <c r="AM51" s="121"/>
      <c r="AN51" s="120" t="s">
        <v>173</v>
      </c>
      <c r="AO51" s="121"/>
      <c r="AP51" s="121"/>
      <c r="AQ51" s="121"/>
      <c r="AR51" s="120" t="s">
        <v>199</v>
      </c>
      <c r="AS51" s="121"/>
      <c r="AT51" s="121"/>
      <c r="AU51" s="121"/>
      <c r="AV51" s="120" t="s">
        <v>173</v>
      </c>
      <c r="AW51" s="121"/>
      <c r="AX51" s="121"/>
      <c r="AY51" s="121"/>
      <c r="AZ51" s="120" t="s">
        <v>199</v>
      </c>
      <c r="BA51" s="121"/>
      <c r="BB51" s="121"/>
      <c r="BC51" s="121"/>
      <c r="BD51" s="120" t="s">
        <v>173</v>
      </c>
      <c r="BE51" s="121"/>
      <c r="BF51" s="121"/>
      <c r="BG51" s="121"/>
      <c r="BH51" s="120" t="s">
        <v>199</v>
      </c>
      <c r="BI51" s="121"/>
      <c r="BJ51" s="121"/>
      <c r="BK51" s="121"/>
    </row>
    <row r="52" spans="2:63" ht="15">
      <c r="B52" s="120">
        <v>1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0">
        <v>2</v>
      </c>
      <c r="Q52" s="121"/>
      <c r="R52" s="121"/>
      <c r="S52" s="121"/>
      <c r="T52" s="120">
        <v>3</v>
      </c>
      <c r="U52" s="121"/>
      <c r="V52" s="121"/>
      <c r="W52" s="121"/>
      <c r="X52" s="120">
        <v>4</v>
      </c>
      <c r="Y52" s="121"/>
      <c r="Z52" s="121"/>
      <c r="AA52" s="121"/>
      <c r="AB52" s="120">
        <v>5</v>
      </c>
      <c r="AC52" s="121"/>
      <c r="AD52" s="121"/>
      <c r="AE52" s="121"/>
      <c r="AF52" s="120">
        <v>6</v>
      </c>
      <c r="AG52" s="121"/>
      <c r="AH52" s="121"/>
      <c r="AI52" s="121"/>
      <c r="AJ52" s="120">
        <v>7</v>
      </c>
      <c r="AK52" s="121"/>
      <c r="AL52" s="121"/>
      <c r="AM52" s="121"/>
      <c r="AN52" s="120">
        <v>8</v>
      </c>
      <c r="AO52" s="121"/>
      <c r="AP52" s="121"/>
      <c r="AQ52" s="121"/>
      <c r="AR52" s="120">
        <v>9</v>
      </c>
      <c r="AS52" s="121"/>
      <c r="AT52" s="121"/>
      <c r="AU52" s="121"/>
      <c r="AV52" s="120">
        <v>10</v>
      </c>
      <c r="AW52" s="121"/>
      <c r="AX52" s="121"/>
      <c r="AY52" s="121"/>
      <c r="AZ52" s="120">
        <v>11</v>
      </c>
      <c r="BA52" s="121"/>
      <c r="BB52" s="121"/>
      <c r="BC52" s="121"/>
      <c r="BD52" s="120">
        <v>12</v>
      </c>
      <c r="BE52" s="121"/>
      <c r="BF52" s="121"/>
      <c r="BG52" s="121"/>
      <c r="BH52" s="120">
        <v>13</v>
      </c>
      <c r="BI52" s="121"/>
      <c r="BJ52" s="121"/>
      <c r="BK52" s="121"/>
    </row>
    <row r="53" spans="2:63" ht="52.5" customHeight="1">
      <c r="B53" s="120" t="s">
        <v>192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0">
        <v>0</v>
      </c>
      <c r="Q53" s="121"/>
      <c r="R53" s="121"/>
      <c r="S53" s="121"/>
      <c r="T53" s="120">
        <v>0</v>
      </c>
      <c r="U53" s="121"/>
      <c r="V53" s="121"/>
      <c r="W53" s="121"/>
      <c r="X53" s="120">
        <v>0</v>
      </c>
      <c r="Y53" s="121"/>
      <c r="Z53" s="121"/>
      <c r="AA53" s="121"/>
      <c r="AB53" s="120">
        <v>0</v>
      </c>
      <c r="AC53" s="121"/>
      <c r="AD53" s="121"/>
      <c r="AE53" s="121"/>
      <c r="AF53" s="122">
        <v>9</v>
      </c>
      <c r="AG53" s="123"/>
      <c r="AH53" s="123"/>
      <c r="AI53" s="123"/>
      <c r="AJ53" s="122">
        <v>12</v>
      </c>
      <c r="AK53" s="123"/>
      <c r="AL53" s="123"/>
      <c r="AM53" s="123"/>
      <c r="AN53" s="120">
        <v>0</v>
      </c>
      <c r="AO53" s="121"/>
      <c r="AP53" s="121"/>
      <c r="AQ53" s="121"/>
      <c r="AR53" s="120">
        <v>0</v>
      </c>
      <c r="AS53" s="121"/>
      <c r="AT53" s="121"/>
      <c r="AU53" s="121"/>
      <c r="AV53" s="122">
        <v>286</v>
      </c>
      <c r="AW53" s="123"/>
      <c r="AX53" s="123"/>
      <c r="AY53" s="123"/>
      <c r="AZ53" s="122">
        <v>310</v>
      </c>
      <c r="BA53" s="123"/>
      <c r="BB53" s="123"/>
      <c r="BC53" s="123"/>
      <c r="BD53" s="124">
        <v>44243.96</v>
      </c>
      <c r="BE53" s="125"/>
      <c r="BF53" s="125"/>
      <c r="BG53" s="125"/>
      <c r="BH53" s="124">
        <v>32132</v>
      </c>
      <c r="BI53" s="125"/>
      <c r="BJ53" s="125"/>
      <c r="BK53" s="125"/>
    </row>
    <row r="54" spans="2:63" ht="26.25" customHeight="1" hidden="1">
      <c r="B54" s="120" t="s">
        <v>159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0"/>
      <c r="Q54" s="121"/>
      <c r="R54" s="121"/>
      <c r="S54" s="121"/>
      <c r="T54" s="120"/>
      <c r="U54" s="121"/>
      <c r="V54" s="121"/>
      <c r="W54" s="121"/>
      <c r="X54" s="120"/>
      <c r="Y54" s="121"/>
      <c r="Z54" s="121"/>
      <c r="AA54" s="121"/>
      <c r="AB54" s="120"/>
      <c r="AC54" s="121"/>
      <c r="AD54" s="121"/>
      <c r="AE54" s="121"/>
      <c r="AF54" s="120"/>
      <c r="AG54" s="121"/>
      <c r="AH54" s="121"/>
      <c r="AI54" s="121"/>
      <c r="AJ54" s="120"/>
      <c r="AK54" s="121"/>
      <c r="AL54" s="121"/>
      <c r="AM54" s="121"/>
      <c r="AN54" s="120"/>
      <c r="AO54" s="121"/>
      <c r="AP54" s="121"/>
      <c r="AQ54" s="121"/>
      <c r="AR54" s="120"/>
      <c r="AS54" s="121"/>
      <c r="AT54" s="121"/>
      <c r="AU54" s="121"/>
      <c r="AV54" s="120"/>
      <c r="AW54" s="121"/>
      <c r="AX54" s="121"/>
      <c r="AY54" s="121"/>
      <c r="AZ54" s="120"/>
      <c r="BA54" s="121"/>
      <c r="BB54" s="121"/>
      <c r="BC54" s="121"/>
      <c r="BD54" s="129"/>
      <c r="BE54" s="130"/>
      <c r="BF54" s="130"/>
      <c r="BG54" s="130"/>
      <c r="BH54" s="124"/>
      <c r="BI54" s="125"/>
      <c r="BJ54" s="125"/>
      <c r="BK54" s="125"/>
    </row>
    <row r="55" spans="2:63" ht="39.75" customHeight="1">
      <c r="B55" s="120" t="s">
        <v>193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2">
        <v>26</v>
      </c>
      <c r="Q55" s="123"/>
      <c r="R55" s="123"/>
      <c r="S55" s="123"/>
      <c r="T55" s="122">
        <v>0</v>
      </c>
      <c r="U55" s="123"/>
      <c r="V55" s="123"/>
      <c r="W55" s="123"/>
      <c r="X55" s="120">
        <v>0</v>
      </c>
      <c r="Y55" s="121"/>
      <c r="Z55" s="121"/>
      <c r="AA55" s="121"/>
      <c r="AB55" s="120">
        <v>0</v>
      </c>
      <c r="AC55" s="121"/>
      <c r="AD55" s="121"/>
      <c r="AE55" s="121"/>
      <c r="AF55" s="122">
        <v>24</v>
      </c>
      <c r="AG55" s="123"/>
      <c r="AH55" s="123"/>
      <c r="AI55" s="123"/>
      <c r="AJ55" s="122">
        <v>0</v>
      </c>
      <c r="AK55" s="123"/>
      <c r="AL55" s="123"/>
      <c r="AM55" s="123"/>
      <c r="AN55" s="120">
        <v>0</v>
      </c>
      <c r="AO55" s="121"/>
      <c r="AP55" s="121"/>
      <c r="AQ55" s="121"/>
      <c r="AR55" s="120">
        <v>0</v>
      </c>
      <c r="AS55" s="121"/>
      <c r="AT55" s="121"/>
      <c r="AU55" s="121"/>
      <c r="AV55" s="122">
        <v>1000</v>
      </c>
      <c r="AW55" s="123"/>
      <c r="AX55" s="123"/>
      <c r="AY55" s="123"/>
      <c r="AZ55" s="122">
        <v>0</v>
      </c>
      <c r="BA55" s="123"/>
      <c r="BB55" s="123"/>
      <c r="BC55" s="123"/>
      <c r="BD55" s="124">
        <v>24000</v>
      </c>
      <c r="BE55" s="125"/>
      <c r="BF55" s="125"/>
      <c r="BG55" s="125"/>
      <c r="BH55" s="124">
        <v>0</v>
      </c>
      <c r="BI55" s="125"/>
      <c r="BJ55" s="125"/>
      <c r="BK55" s="125"/>
    </row>
    <row r="56" spans="2:63" ht="83.25" customHeight="1">
      <c r="B56" s="120" t="s">
        <v>194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0">
        <v>0</v>
      </c>
      <c r="Q56" s="121"/>
      <c r="R56" s="121"/>
      <c r="S56" s="121"/>
      <c r="T56" s="120">
        <v>0</v>
      </c>
      <c r="U56" s="121"/>
      <c r="V56" s="121"/>
      <c r="W56" s="121"/>
      <c r="X56" s="120">
        <v>0</v>
      </c>
      <c r="Y56" s="121"/>
      <c r="Z56" s="121"/>
      <c r="AA56" s="121"/>
      <c r="AB56" s="120">
        <v>0</v>
      </c>
      <c r="AC56" s="121"/>
      <c r="AD56" s="121"/>
      <c r="AE56" s="121"/>
      <c r="AF56" s="122">
        <v>30</v>
      </c>
      <c r="AG56" s="123"/>
      <c r="AH56" s="123"/>
      <c r="AI56" s="123"/>
      <c r="AJ56" s="122">
        <v>21</v>
      </c>
      <c r="AK56" s="123"/>
      <c r="AL56" s="123"/>
      <c r="AM56" s="123"/>
      <c r="AN56" s="120">
        <v>0</v>
      </c>
      <c r="AO56" s="121"/>
      <c r="AP56" s="121"/>
      <c r="AQ56" s="121"/>
      <c r="AR56" s="120">
        <v>0</v>
      </c>
      <c r="AS56" s="121"/>
      <c r="AT56" s="121"/>
      <c r="AU56" s="121"/>
      <c r="AV56" s="162">
        <v>1268.72</v>
      </c>
      <c r="AW56" s="163"/>
      <c r="AX56" s="163"/>
      <c r="AY56" s="163"/>
      <c r="AZ56" s="122">
        <f>(1597.32+1625.54)/2</f>
        <v>1611.4299999999998</v>
      </c>
      <c r="BA56" s="123"/>
      <c r="BB56" s="123"/>
      <c r="BC56" s="123"/>
      <c r="BD56" s="124">
        <v>304492.2</v>
      </c>
      <c r="BE56" s="125"/>
      <c r="BF56" s="125"/>
      <c r="BG56" s="125"/>
      <c r="BH56" s="124">
        <v>360817.93</v>
      </c>
      <c r="BI56" s="125"/>
      <c r="BJ56" s="125"/>
      <c r="BK56" s="125"/>
    </row>
    <row r="57" ht="35.25" customHeight="1"/>
    <row r="58" ht="15">
      <c r="B58" s="1" t="s">
        <v>91</v>
      </c>
    </row>
    <row r="60" spans="2:63" ht="15">
      <c r="B60" s="76" t="s">
        <v>57</v>
      </c>
      <c r="C60" s="140"/>
      <c r="D60" s="140"/>
      <c r="E60" s="140"/>
      <c r="F60" s="140"/>
      <c r="G60" s="76" t="s">
        <v>92</v>
      </c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76" t="s">
        <v>93</v>
      </c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</row>
    <row r="61" spans="2:63" ht="15">
      <c r="B61" s="76">
        <v>1</v>
      </c>
      <c r="C61" s="140"/>
      <c r="D61" s="140"/>
      <c r="E61" s="140"/>
      <c r="F61" s="140"/>
      <c r="G61" s="76">
        <v>2</v>
      </c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76">
        <v>3</v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</row>
    <row r="62" spans="2:63" ht="15">
      <c r="B62" s="164" t="s">
        <v>158</v>
      </c>
      <c r="C62" s="165"/>
      <c r="D62" s="165"/>
      <c r="E62" s="165"/>
      <c r="F62" s="165"/>
      <c r="G62" s="164" t="s">
        <v>158</v>
      </c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4" t="s">
        <v>158</v>
      </c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</row>
    <row r="64" ht="15">
      <c r="B64" s="1" t="s">
        <v>131</v>
      </c>
    </row>
    <row r="66" spans="2:63" ht="24.75" customHeight="1">
      <c r="B66" s="93" t="s">
        <v>57</v>
      </c>
      <c r="C66" s="94"/>
      <c r="D66" s="94"/>
      <c r="E66" s="94"/>
      <c r="F66" s="94"/>
      <c r="G66" s="93" t="s">
        <v>58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86" t="s">
        <v>94</v>
      </c>
      <c r="Y66" s="90"/>
      <c r="Z66" s="90"/>
      <c r="AA66" s="90"/>
      <c r="AB66" s="90"/>
      <c r="AC66" s="90"/>
      <c r="AD66" s="90"/>
      <c r="AE66" s="90"/>
      <c r="AF66" s="90"/>
      <c r="AG66" s="90"/>
      <c r="AH66" s="86" t="s">
        <v>95</v>
      </c>
      <c r="AI66" s="90"/>
      <c r="AJ66" s="90"/>
      <c r="AK66" s="90"/>
      <c r="AL66" s="90"/>
      <c r="AM66" s="90"/>
      <c r="AN66" s="90"/>
      <c r="AO66" s="90"/>
      <c r="AP66" s="90"/>
      <c r="AQ66" s="90"/>
      <c r="AR66" s="86" t="s">
        <v>96</v>
      </c>
      <c r="AS66" s="90"/>
      <c r="AT66" s="90"/>
      <c r="AU66" s="90"/>
      <c r="AV66" s="90"/>
      <c r="AW66" s="90"/>
      <c r="AX66" s="90"/>
      <c r="AY66" s="90"/>
      <c r="AZ66" s="90"/>
      <c r="BA66" s="90"/>
      <c r="BB66" s="86" t="s">
        <v>63</v>
      </c>
      <c r="BC66" s="90"/>
      <c r="BD66" s="90"/>
      <c r="BE66" s="90"/>
      <c r="BF66" s="90"/>
      <c r="BG66" s="90"/>
      <c r="BH66" s="90"/>
      <c r="BI66" s="90"/>
      <c r="BJ66" s="90"/>
      <c r="BK66" s="90"/>
    </row>
    <row r="67" spans="2:63" ht="15">
      <c r="B67" s="86">
        <v>1</v>
      </c>
      <c r="C67" s="90"/>
      <c r="D67" s="90"/>
      <c r="E67" s="90"/>
      <c r="F67" s="90"/>
      <c r="G67" s="86">
        <v>2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86">
        <v>3</v>
      </c>
      <c r="Y67" s="90"/>
      <c r="Z67" s="90"/>
      <c r="AA67" s="90"/>
      <c r="AB67" s="90"/>
      <c r="AC67" s="90"/>
      <c r="AD67" s="90"/>
      <c r="AE67" s="90"/>
      <c r="AF67" s="90"/>
      <c r="AG67" s="90"/>
      <c r="AH67" s="86">
        <v>4</v>
      </c>
      <c r="AI67" s="90"/>
      <c r="AJ67" s="90"/>
      <c r="AK67" s="90"/>
      <c r="AL67" s="90"/>
      <c r="AM67" s="90"/>
      <c r="AN67" s="90"/>
      <c r="AO67" s="90"/>
      <c r="AP67" s="90"/>
      <c r="AQ67" s="90"/>
      <c r="AR67" s="86">
        <v>5</v>
      </c>
      <c r="AS67" s="90"/>
      <c r="AT67" s="90"/>
      <c r="AU67" s="90"/>
      <c r="AV67" s="90"/>
      <c r="AW67" s="90"/>
      <c r="AX67" s="90"/>
      <c r="AY67" s="90"/>
      <c r="AZ67" s="90"/>
      <c r="BA67" s="90"/>
      <c r="BB67" s="86">
        <v>6</v>
      </c>
      <c r="BC67" s="90"/>
      <c r="BD67" s="90"/>
      <c r="BE67" s="90"/>
      <c r="BF67" s="90"/>
      <c r="BG67" s="90"/>
      <c r="BH67" s="90"/>
      <c r="BI67" s="90"/>
      <c r="BJ67" s="90"/>
      <c r="BK67" s="90"/>
    </row>
    <row r="68" spans="2:63" ht="29.25" customHeight="1">
      <c r="B68" s="93">
        <v>1</v>
      </c>
      <c r="C68" s="94"/>
      <c r="D68" s="94"/>
      <c r="E68" s="94"/>
      <c r="F68" s="94"/>
      <c r="G68" s="93" t="s">
        <v>98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103" t="s">
        <v>97</v>
      </c>
      <c r="Y68" s="104"/>
      <c r="Z68" s="104"/>
      <c r="AA68" s="104"/>
      <c r="AB68" s="104"/>
      <c r="AC68" s="104"/>
      <c r="AD68" s="104"/>
      <c r="AE68" s="104"/>
      <c r="AF68" s="104"/>
      <c r="AG68" s="105"/>
      <c r="AH68" s="93">
        <v>0</v>
      </c>
      <c r="AI68" s="94"/>
      <c r="AJ68" s="94"/>
      <c r="AK68" s="94"/>
      <c r="AL68" s="94"/>
      <c r="AM68" s="94"/>
      <c r="AN68" s="94"/>
      <c r="AO68" s="94"/>
      <c r="AP68" s="94"/>
      <c r="AQ68" s="94"/>
      <c r="AR68" s="103" t="s">
        <v>97</v>
      </c>
      <c r="AS68" s="104"/>
      <c r="AT68" s="104"/>
      <c r="AU68" s="104"/>
      <c r="AV68" s="104"/>
      <c r="AW68" s="104"/>
      <c r="AX68" s="104"/>
      <c r="AY68" s="104"/>
      <c r="AZ68" s="104"/>
      <c r="BA68" s="105"/>
      <c r="BB68" s="93"/>
      <c r="BC68" s="94"/>
      <c r="BD68" s="94"/>
      <c r="BE68" s="94"/>
      <c r="BF68" s="94"/>
      <c r="BG68" s="94"/>
      <c r="BH68" s="94"/>
      <c r="BI68" s="94"/>
      <c r="BJ68" s="94"/>
      <c r="BK68" s="94"/>
    </row>
    <row r="69" spans="2:63" ht="19.5" customHeight="1">
      <c r="B69" s="93">
        <v>2</v>
      </c>
      <c r="C69" s="94"/>
      <c r="D69" s="94"/>
      <c r="E69" s="94"/>
      <c r="F69" s="94"/>
      <c r="G69" s="93" t="s">
        <v>99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106">
        <f>X71+X73</f>
        <v>38444093</v>
      </c>
      <c r="Y69" s="107"/>
      <c r="Z69" s="107"/>
      <c r="AA69" s="107"/>
      <c r="AB69" s="107"/>
      <c r="AC69" s="107"/>
      <c r="AD69" s="107"/>
      <c r="AE69" s="107"/>
      <c r="AF69" s="107"/>
      <c r="AG69" s="107"/>
      <c r="AH69" s="106">
        <f>AH71+AH73</f>
        <v>38153052.93</v>
      </c>
      <c r="AI69" s="107"/>
      <c r="AJ69" s="107"/>
      <c r="AK69" s="107"/>
      <c r="AL69" s="107"/>
      <c r="AM69" s="107"/>
      <c r="AN69" s="107"/>
      <c r="AO69" s="107"/>
      <c r="AP69" s="107"/>
      <c r="AQ69" s="107"/>
      <c r="AR69" s="106">
        <f>AH69/X69*100</f>
        <v>99.2429524348513</v>
      </c>
      <c r="AS69" s="107"/>
      <c r="AT69" s="107"/>
      <c r="AU69" s="107"/>
      <c r="AV69" s="107"/>
      <c r="AW69" s="107"/>
      <c r="AX69" s="107"/>
      <c r="AY69" s="107"/>
      <c r="AZ69" s="107"/>
      <c r="BA69" s="107"/>
      <c r="BB69" s="93"/>
      <c r="BC69" s="94"/>
      <c r="BD69" s="94"/>
      <c r="BE69" s="94"/>
      <c r="BF69" s="94"/>
      <c r="BG69" s="94"/>
      <c r="BH69" s="94"/>
      <c r="BI69" s="94"/>
      <c r="BJ69" s="94"/>
      <c r="BK69" s="94"/>
    </row>
    <row r="70" spans="2:63" ht="15">
      <c r="B70" s="93" t="s">
        <v>71</v>
      </c>
      <c r="C70" s="94"/>
      <c r="D70" s="94"/>
      <c r="E70" s="94"/>
      <c r="F70" s="94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06"/>
      <c r="Y70" s="107"/>
      <c r="Z70" s="107"/>
      <c r="AA70" s="107"/>
      <c r="AB70" s="107"/>
      <c r="AC70" s="107"/>
      <c r="AD70" s="107"/>
      <c r="AE70" s="107"/>
      <c r="AF70" s="107"/>
      <c r="AG70" s="107"/>
      <c r="AH70" s="106"/>
      <c r="AI70" s="107"/>
      <c r="AJ70" s="107"/>
      <c r="AK70" s="107"/>
      <c r="AL70" s="107"/>
      <c r="AM70" s="107"/>
      <c r="AN70" s="107"/>
      <c r="AO70" s="107"/>
      <c r="AP70" s="107"/>
      <c r="AQ70" s="107"/>
      <c r="AR70" s="106"/>
      <c r="AS70" s="107"/>
      <c r="AT70" s="107"/>
      <c r="AU70" s="107"/>
      <c r="AV70" s="107"/>
      <c r="AW70" s="107"/>
      <c r="AX70" s="107"/>
      <c r="AY70" s="107"/>
      <c r="AZ70" s="107"/>
      <c r="BA70" s="107"/>
      <c r="BB70" s="93"/>
      <c r="BC70" s="94"/>
      <c r="BD70" s="94"/>
      <c r="BE70" s="94"/>
      <c r="BF70" s="94"/>
      <c r="BG70" s="94"/>
      <c r="BH70" s="94"/>
      <c r="BI70" s="94"/>
      <c r="BJ70" s="94"/>
      <c r="BK70" s="94"/>
    </row>
    <row r="71" spans="2:63" ht="18.75" customHeight="1">
      <c r="B71" s="103" t="s">
        <v>160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4"/>
      <c r="X71" s="108">
        <v>37760103</v>
      </c>
      <c r="Y71" s="109"/>
      <c r="Z71" s="109"/>
      <c r="AA71" s="109"/>
      <c r="AB71" s="109"/>
      <c r="AC71" s="109"/>
      <c r="AD71" s="109"/>
      <c r="AE71" s="109"/>
      <c r="AF71" s="109"/>
      <c r="AG71" s="110"/>
      <c r="AH71" s="106">
        <v>37760103</v>
      </c>
      <c r="AI71" s="107"/>
      <c r="AJ71" s="107"/>
      <c r="AK71" s="107"/>
      <c r="AL71" s="107"/>
      <c r="AM71" s="107"/>
      <c r="AN71" s="107"/>
      <c r="AO71" s="107"/>
      <c r="AP71" s="107"/>
      <c r="AQ71" s="107"/>
      <c r="AR71" s="108">
        <f>AH71/X71*100</f>
        <v>100</v>
      </c>
      <c r="AS71" s="109"/>
      <c r="AT71" s="109"/>
      <c r="AU71" s="109"/>
      <c r="AV71" s="109"/>
      <c r="AW71" s="109"/>
      <c r="AX71" s="109"/>
      <c r="AY71" s="109"/>
      <c r="AZ71" s="109"/>
      <c r="BA71" s="110"/>
      <c r="BB71" s="87"/>
      <c r="BC71" s="111"/>
      <c r="BD71" s="111"/>
      <c r="BE71" s="111"/>
      <c r="BF71" s="111"/>
      <c r="BG71" s="111"/>
      <c r="BH71" s="111"/>
      <c r="BI71" s="111"/>
      <c r="BJ71" s="111"/>
      <c r="BK71" s="112"/>
    </row>
    <row r="72" spans="2:63" ht="15" customHeight="1">
      <c r="B72" s="103" t="s">
        <v>161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08">
        <v>0</v>
      </c>
      <c r="Y72" s="109"/>
      <c r="Z72" s="109"/>
      <c r="AA72" s="109"/>
      <c r="AB72" s="109"/>
      <c r="AC72" s="109"/>
      <c r="AD72" s="109"/>
      <c r="AE72" s="109"/>
      <c r="AF72" s="109"/>
      <c r="AG72" s="110"/>
      <c r="AH72" s="106">
        <v>0</v>
      </c>
      <c r="AI72" s="107"/>
      <c r="AJ72" s="107"/>
      <c r="AK72" s="107"/>
      <c r="AL72" s="107"/>
      <c r="AM72" s="107"/>
      <c r="AN72" s="107"/>
      <c r="AO72" s="107"/>
      <c r="AP72" s="107"/>
      <c r="AQ72" s="107"/>
      <c r="AR72" s="126" t="s">
        <v>204</v>
      </c>
      <c r="AS72" s="127"/>
      <c r="AT72" s="127"/>
      <c r="AU72" s="127"/>
      <c r="AV72" s="127"/>
      <c r="AW72" s="127"/>
      <c r="AX72" s="127"/>
      <c r="AY72" s="127"/>
      <c r="AZ72" s="127"/>
      <c r="BA72" s="128"/>
      <c r="BB72" s="87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3" ht="21" customHeight="1">
      <c r="B73" s="103" t="s">
        <v>162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4"/>
      <c r="X73" s="108">
        <v>683990</v>
      </c>
      <c r="Y73" s="109"/>
      <c r="Z73" s="109"/>
      <c r="AA73" s="109"/>
      <c r="AB73" s="109"/>
      <c r="AC73" s="109"/>
      <c r="AD73" s="109"/>
      <c r="AE73" s="109"/>
      <c r="AF73" s="109"/>
      <c r="AG73" s="110"/>
      <c r="AH73" s="106">
        <v>392949.93</v>
      </c>
      <c r="AI73" s="107"/>
      <c r="AJ73" s="107"/>
      <c r="AK73" s="107"/>
      <c r="AL73" s="107"/>
      <c r="AM73" s="107"/>
      <c r="AN73" s="107"/>
      <c r="AO73" s="107"/>
      <c r="AP73" s="107"/>
      <c r="AQ73" s="107"/>
      <c r="AR73" s="108">
        <f>AH73/X73*100</f>
        <v>57.449660082749745</v>
      </c>
      <c r="AS73" s="109"/>
      <c r="AT73" s="109"/>
      <c r="AU73" s="109"/>
      <c r="AV73" s="109"/>
      <c r="AW73" s="109"/>
      <c r="AX73" s="109"/>
      <c r="AY73" s="109"/>
      <c r="AZ73" s="109"/>
      <c r="BA73" s="110"/>
      <c r="BB73" s="87"/>
      <c r="BC73" s="111"/>
      <c r="BD73" s="111"/>
      <c r="BE73" s="111"/>
      <c r="BF73" s="111"/>
      <c r="BG73" s="111"/>
      <c r="BH73" s="111"/>
      <c r="BI73" s="111"/>
      <c r="BJ73" s="111"/>
      <c r="BK73" s="112"/>
    </row>
    <row r="74" spans="2:63" ht="15" customHeight="1">
      <c r="B74" s="93">
        <v>3</v>
      </c>
      <c r="C74" s="94"/>
      <c r="D74" s="94"/>
      <c r="E74" s="94"/>
      <c r="F74" s="94"/>
      <c r="G74" s="93" t="s">
        <v>100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106">
        <f>SUM(X76:AG89)</f>
        <v>38444093</v>
      </c>
      <c r="Y74" s="107"/>
      <c r="Z74" s="107"/>
      <c r="AA74" s="107"/>
      <c r="AB74" s="107"/>
      <c r="AC74" s="107"/>
      <c r="AD74" s="107"/>
      <c r="AE74" s="107"/>
      <c r="AF74" s="107"/>
      <c r="AG74" s="107"/>
      <c r="AH74" s="106">
        <f>SUM(AH76:AQ89)</f>
        <v>38043434.6</v>
      </c>
      <c r="AI74" s="107"/>
      <c r="AJ74" s="107"/>
      <c r="AK74" s="107"/>
      <c r="AL74" s="107"/>
      <c r="AM74" s="107"/>
      <c r="AN74" s="107"/>
      <c r="AO74" s="107"/>
      <c r="AP74" s="107"/>
      <c r="AQ74" s="107"/>
      <c r="AR74" s="106">
        <f>AH74/X74*100</f>
        <v>98.95781544384465</v>
      </c>
      <c r="AS74" s="107"/>
      <c r="AT74" s="107"/>
      <c r="AU74" s="107"/>
      <c r="AV74" s="107"/>
      <c r="AW74" s="107"/>
      <c r="AX74" s="107"/>
      <c r="AY74" s="107"/>
      <c r="AZ74" s="107"/>
      <c r="BA74" s="107"/>
      <c r="BB74" s="93"/>
      <c r="BC74" s="94"/>
      <c r="BD74" s="94"/>
      <c r="BE74" s="94"/>
      <c r="BF74" s="94"/>
      <c r="BG74" s="94"/>
      <c r="BH74" s="94"/>
      <c r="BI74" s="94"/>
      <c r="BJ74" s="94"/>
      <c r="BK74" s="94"/>
    </row>
    <row r="75" spans="2:63" ht="15">
      <c r="B75" s="93" t="s">
        <v>71</v>
      </c>
      <c r="C75" s="94"/>
      <c r="D75" s="94"/>
      <c r="E75" s="94"/>
      <c r="F75" s="94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06"/>
      <c r="Y75" s="107"/>
      <c r="Z75" s="107"/>
      <c r="AA75" s="107"/>
      <c r="AB75" s="107"/>
      <c r="AC75" s="107"/>
      <c r="AD75" s="107"/>
      <c r="AE75" s="107"/>
      <c r="AF75" s="107"/>
      <c r="AG75" s="107"/>
      <c r="AH75" s="106"/>
      <c r="AI75" s="107"/>
      <c r="AJ75" s="107"/>
      <c r="AK75" s="107"/>
      <c r="AL75" s="107"/>
      <c r="AM75" s="107"/>
      <c r="AN75" s="107"/>
      <c r="AO75" s="107"/>
      <c r="AP75" s="107"/>
      <c r="AQ75" s="107"/>
      <c r="AR75" s="106"/>
      <c r="AS75" s="107"/>
      <c r="AT75" s="107"/>
      <c r="AU75" s="107"/>
      <c r="AV75" s="107"/>
      <c r="AW75" s="107"/>
      <c r="AX75" s="107"/>
      <c r="AY75" s="107"/>
      <c r="AZ75" s="107"/>
      <c r="BA75" s="107"/>
      <c r="BB75" s="93"/>
      <c r="BC75" s="94"/>
      <c r="BD75" s="94"/>
      <c r="BE75" s="94"/>
      <c r="BF75" s="94"/>
      <c r="BG75" s="94"/>
      <c r="BH75" s="94"/>
      <c r="BI75" s="94"/>
      <c r="BJ75" s="94"/>
      <c r="BK75" s="94"/>
    </row>
    <row r="76" spans="2:78" ht="18.75" customHeight="1">
      <c r="B76" s="103" t="s">
        <v>137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08">
        <f>26117248.14+20000+225530.84</f>
        <v>26362778.98</v>
      </c>
      <c r="Y76" s="109"/>
      <c r="Z76" s="109"/>
      <c r="AA76" s="109"/>
      <c r="AB76" s="109"/>
      <c r="AC76" s="109"/>
      <c r="AD76" s="109"/>
      <c r="AE76" s="109"/>
      <c r="AF76" s="109"/>
      <c r="AG76" s="110"/>
      <c r="AH76" s="106">
        <f>26117248.14+10395.04+134511.33</f>
        <v>26262154.509999998</v>
      </c>
      <c r="AI76" s="107"/>
      <c r="AJ76" s="107"/>
      <c r="AK76" s="107"/>
      <c r="AL76" s="107"/>
      <c r="AM76" s="107"/>
      <c r="AN76" s="107"/>
      <c r="AO76" s="107"/>
      <c r="AP76" s="107"/>
      <c r="AQ76" s="107"/>
      <c r="AR76" s="108">
        <f aca="true" t="shared" si="1" ref="AR76:AR88">AH76/X76*100</f>
        <v>99.61830856270373</v>
      </c>
      <c r="AS76" s="109"/>
      <c r="AT76" s="109"/>
      <c r="AU76" s="109"/>
      <c r="AV76" s="109"/>
      <c r="AW76" s="109"/>
      <c r="AX76" s="109"/>
      <c r="AY76" s="109"/>
      <c r="AZ76" s="109"/>
      <c r="BA76" s="110"/>
      <c r="BB76" s="87"/>
      <c r="BC76" s="111"/>
      <c r="BD76" s="111"/>
      <c r="BE76" s="111"/>
      <c r="BF76" s="111"/>
      <c r="BG76" s="111"/>
      <c r="BH76" s="111"/>
      <c r="BI76" s="111"/>
      <c r="BJ76" s="111"/>
      <c r="BK76" s="112"/>
      <c r="BZ76" s="26"/>
    </row>
    <row r="77" spans="2:78" ht="18.75" customHeight="1">
      <c r="B77" s="103" t="s">
        <v>138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4"/>
      <c r="X77" s="115">
        <v>2400</v>
      </c>
      <c r="Y77" s="116"/>
      <c r="Z77" s="116"/>
      <c r="AA77" s="116"/>
      <c r="AB77" s="116"/>
      <c r="AC77" s="116"/>
      <c r="AD77" s="116"/>
      <c r="AE77" s="116"/>
      <c r="AF77" s="116"/>
      <c r="AG77" s="117"/>
      <c r="AH77" s="118">
        <v>2400</v>
      </c>
      <c r="AI77" s="119"/>
      <c r="AJ77" s="119"/>
      <c r="AK77" s="119"/>
      <c r="AL77" s="119"/>
      <c r="AM77" s="119"/>
      <c r="AN77" s="119"/>
      <c r="AO77" s="119"/>
      <c r="AP77" s="119"/>
      <c r="AQ77" s="119"/>
      <c r="AR77" s="115">
        <f t="shared" si="1"/>
        <v>100</v>
      </c>
      <c r="AS77" s="116"/>
      <c r="AT77" s="116"/>
      <c r="AU77" s="116"/>
      <c r="AV77" s="116"/>
      <c r="AW77" s="116"/>
      <c r="AX77" s="116"/>
      <c r="AY77" s="116"/>
      <c r="AZ77" s="116"/>
      <c r="BA77" s="117"/>
      <c r="BB77" s="87"/>
      <c r="BC77" s="111"/>
      <c r="BD77" s="111"/>
      <c r="BE77" s="111"/>
      <c r="BF77" s="111"/>
      <c r="BG77" s="111"/>
      <c r="BH77" s="111"/>
      <c r="BI77" s="111"/>
      <c r="BJ77" s="111"/>
      <c r="BK77" s="112"/>
      <c r="BZ77" s="26"/>
    </row>
    <row r="78" spans="2:78" ht="22.5" customHeight="1">
      <c r="B78" s="103" t="s">
        <v>163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08">
        <f>7887773.2+6000+65309.33</f>
        <v>7959082.53</v>
      </c>
      <c r="Y78" s="109"/>
      <c r="Z78" s="109"/>
      <c r="AA78" s="109"/>
      <c r="AB78" s="109"/>
      <c r="AC78" s="109"/>
      <c r="AD78" s="109"/>
      <c r="AE78" s="109"/>
      <c r="AF78" s="109"/>
      <c r="AG78" s="110"/>
      <c r="AH78" s="106">
        <f>7887773.2+2570.36+40460.48</f>
        <v>7930804.040000001</v>
      </c>
      <c r="AI78" s="107"/>
      <c r="AJ78" s="107"/>
      <c r="AK78" s="107"/>
      <c r="AL78" s="107"/>
      <c r="AM78" s="107"/>
      <c r="AN78" s="107"/>
      <c r="AO78" s="107"/>
      <c r="AP78" s="107"/>
      <c r="AQ78" s="107"/>
      <c r="AR78" s="108">
        <f t="shared" si="1"/>
        <v>99.64470163623244</v>
      </c>
      <c r="AS78" s="109"/>
      <c r="AT78" s="109"/>
      <c r="AU78" s="109"/>
      <c r="AV78" s="109"/>
      <c r="AW78" s="109"/>
      <c r="AX78" s="109"/>
      <c r="AY78" s="109"/>
      <c r="AZ78" s="109"/>
      <c r="BA78" s="110"/>
      <c r="BB78" s="87"/>
      <c r="BC78" s="111"/>
      <c r="BD78" s="111"/>
      <c r="BE78" s="111"/>
      <c r="BF78" s="111"/>
      <c r="BG78" s="111"/>
      <c r="BH78" s="111"/>
      <c r="BI78" s="111"/>
      <c r="BJ78" s="111"/>
      <c r="BK78" s="112"/>
      <c r="BZ78" s="26"/>
    </row>
    <row r="79" spans="2:63" ht="28.5" customHeight="1">
      <c r="B79" s="103" t="s">
        <v>175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5">
        <v>168528.59</v>
      </c>
      <c r="Y79" s="116"/>
      <c r="Z79" s="116"/>
      <c r="AA79" s="116"/>
      <c r="AB79" s="116"/>
      <c r="AC79" s="116"/>
      <c r="AD79" s="116"/>
      <c r="AE79" s="116"/>
      <c r="AF79" s="116"/>
      <c r="AG79" s="117"/>
      <c r="AH79" s="118">
        <f>X79</f>
        <v>168528.59</v>
      </c>
      <c r="AI79" s="119"/>
      <c r="AJ79" s="119"/>
      <c r="AK79" s="119"/>
      <c r="AL79" s="119"/>
      <c r="AM79" s="119"/>
      <c r="AN79" s="119"/>
      <c r="AO79" s="119"/>
      <c r="AP79" s="119"/>
      <c r="AQ79" s="119"/>
      <c r="AR79" s="115">
        <f>AH79/X79*100</f>
        <v>100</v>
      </c>
      <c r="AS79" s="116"/>
      <c r="AT79" s="116"/>
      <c r="AU79" s="116"/>
      <c r="AV79" s="116"/>
      <c r="AW79" s="116"/>
      <c r="AX79" s="116"/>
      <c r="AY79" s="116"/>
      <c r="AZ79" s="116"/>
      <c r="BA79" s="117"/>
      <c r="BB79" s="87"/>
      <c r="BC79" s="111"/>
      <c r="BD79" s="111"/>
      <c r="BE79" s="111"/>
      <c r="BF79" s="111"/>
      <c r="BG79" s="111"/>
      <c r="BH79" s="111"/>
      <c r="BI79" s="111"/>
      <c r="BJ79" s="111"/>
      <c r="BK79" s="112"/>
    </row>
    <row r="80" spans="2:63" ht="18.75" customHeight="1">
      <c r="B80" s="103" t="s">
        <v>139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  <c r="X80" s="108">
        <v>73546.52</v>
      </c>
      <c r="Y80" s="109"/>
      <c r="Z80" s="109"/>
      <c r="AA80" s="109"/>
      <c r="AB80" s="109"/>
      <c r="AC80" s="109"/>
      <c r="AD80" s="109"/>
      <c r="AE80" s="109"/>
      <c r="AF80" s="109"/>
      <c r="AG80" s="110"/>
      <c r="AH80" s="106">
        <v>73546.52</v>
      </c>
      <c r="AI80" s="107"/>
      <c r="AJ80" s="107"/>
      <c r="AK80" s="107"/>
      <c r="AL80" s="107"/>
      <c r="AM80" s="107"/>
      <c r="AN80" s="107"/>
      <c r="AO80" s="107"/>
      <c r="AP80" s="107"/>
      <c r="AQ80" s="107"/>
      <c r="AR80" s="108">
        <f t="shared" si="1"/>
        <v>100</v>
      </c>
      <c r="AS80" s="109"/>
      <c r="AT80" s="109"/>
      <c r="AU80" s="109"/>
      <c r="AV80" s="109"/>
      <c r="AW80" s="109"/>
      <c r="AX80" s="109"/>
      <c r="AY80" s="109"/>
      <c r="AZ80" s="109"/>
      <c r="BA80" s="110"/>
      <c r="BB80" s="87"/>
      <c r="BC80" s="111"/>
      <c r="BD80" s="111"/>
      <c r="BE80" s="111"/>
      <c r="BF80" s="111"/>
      <c r="BG80" s="111"/>
      <c r="BH80" s="111"/>
      <c r="BI80" s="111"/>
      <c r="BJ80" s="111"/>
      <c r="BK80" s="112"/>
    </row>
    <row r="81" spans="2:63" ht="18.75" customHeight="1">
      <c r="B81" s="103" t="s">
        <v>140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4"/>
      <c r="X81" s="108">
        <f>670052.32+200000</f>
        <v>870052.32</v>
      </c>
      <c r="Y81" s="109"/>
      <c r="Z81" s="109"/>
      <c r="AA81" s="109"/>
      <c r="AB81" s="109"/>
      <c r="AC81" s="109"/>
      <c r="AD81" s="109"/>
      <c r="AE81" s="109"/>
      <c r="AF81" s="109"/>
      <c r="AG81" s="110"/>
      <c r="AH81" s="106">
        <f>670052.32+74558.96</f>
        <v>744611.2799999999</v>
      </c>
      <c r="AI81" s="107"/>
      <c r="AJ81" s="107"/>
      <c r="AK81" s="107"/>
      <c r="AL81" s="107"/>
      <c r="AM81" s="107"/>
      <c r="AN81" s="107"/>
      <c r="AO81" s="107"/>
      <c r="AP81" s="107"/>
      <c r="AQ81" s="107"/>
      <c r="AR81" s="108">
        <f t="shared" si="1"/>
        <v>85.58235670241072</v>
      </c>
      <c r="AS81" s="109"/>
      <c r="AT81" s="109"/>
      <c r="AU81" s="109"/>
      <c r="AV81" s="109"/>
      <c r="AW81" s="109"/>
      <c r="AX81" s="109"/>
      <c r="AY81" s="109"/>
      <c r="AZ81" s="109"/>
      <c r="BA81" s="110"/>
      <c r="BB81" s="87"/>
      <c r="BC81" s="111"/>
      <c r="BD81" s="111"/>
      <c r="BE81" s="111"/>
      <c r="BF81" s="111"/>
      <c r="BG81" s="111"/>
      <c r="BH81" s="111"/>
      <c r="BI81" s="111"/>
      <c r="BJ81" s="111"/>
      <c r="BK81" s="112"/>
    </row>
    <row r="82" spans="2:63" ht="21.75" customHeight="1">
      <c r="B82" s="103" t="s">
        <v>164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08">
        <f>619171.13+11800.8</f>
        <v>630971.93</v>
      </c>
      <c r="Y82" s="109"/>
      <c r="Z82" s="109"/>
      <c r="AA82" s="109"/>
      <c r="AB82" s="109"/>
      <c r="AC82" s="109"/>
      <c r="AD82" s="109"/>
      <c r="AE82" s="109"/>
      <c r="AF82" s="109"/>
      <c r="AG82" s="110"/>
      <c r="AH82" s="106">
        <v>630971.93</v>
      </c>
      <c r="AI82" s="107"/>
      <c r="AJ82" s="107"/>
      <c r="AK82" s="107"/>
      <c r="AL82" s="107"/>
      <c r="AM82" s="107"/>
      <c r="AN82" s="107"/>
      <c r="AO82" s="107"/>
      <c r="AP82" s="107"/>
      <c r="AQ82" s="107"/>
      <c r="AR82" s="108">
        <f t="shared" si="1"/>
        <v>100</v>
      </c>
      <c r="AS82" s="109"/>
      <c r="AT82" s="109"/>
      <c r="AU82" s="109"/>
      <c r="AV82" s="109"/>
      <c r="AW82" s="109"/>
      <c r="AX82" s="109"/>
      <c r="AY82" s="109"/>
      <c r="AZ82" s="109"/>
      <c r="BA82" s="110"/>
      <c r="BB82" s="87"/>
      <c r="BC82" s="111"/>
      <c r="BD82" s="111"/>
      <c r="BE82" s="111"/>
      <c r="BF82" s="111"/>
      <c r="BG82" s="111"/>
      <c r="BH82" s="111"/>
      <c r="BI82" s="111"/>
      <c r="BJ82" s="111"/>
      <c r="BK82" s="112"/>
    </row>
    <row r="83" spans="2:63" ht="18.75" customHeight="1">
      <c r="B83" s="103" t="s">
        <v>165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08">
        <f>1411136.4+22716+133661</f>
        <v>1567513.4</v>
      </c>
      <c r="Y83" s="109"/>
      <c r="Z83" s="109"/>
      <c r="AA83" s="109"/>
      <c r="AB83" s="109"/>
      <c r="AC83" s="109"/>
      <c r="AD83" s="109"/>
      <c r="AE83" s="109"/>
      <c r="AF83" s="109"/>
      <c r="AG83" s="110"/>
      <c r="AH83" s="108">
        <f>1411136.4+22716</f>
        <v>1433852.4</v>
      </c>
      <c r="AI83" s="109"/>
      <c r="AJ83" s="109"/>
      <c r="AK83" s="109"/>
      <c r="AL83" s="109"/>
      <c r="AM83" s="109"/>
      <c r="AN83" s="109"/>
      <c r="AO83" s="109"/>
      <c r="AP83" s="109"/>
      <c r="AQ83" s="110"/>
      <c r="AR83" s="108">
        <f t="shared" si="1"/>
        <v>91.47305534995745</v>
      </c>
      <c r="AS83" s="109"/>
      <c r="AT83" s="109"/>
      <c r="AU83" s="109"/>
      <c r="AV83" s="109"/>
      <c r="AW83" s="109"/>
      <c r="AX83" s="109"/>
      <c r="AY83" s="109"/>
      <c r="AZ83" s="109"/>
      <c r="BA83" s="110"/>
      <c r="BB83" s="87"/>
      <c r="BC83" s="111"/>
      <c r="BD83" s="111"/>
      <c r="BE83" s="111"/>
      <c r="BF83" s="111"/>
      <c r="BG83" s="111"/>
      <c r="BH83" s="111"/>
      <c r="BI83" s="111"/>
      <c r="BJ83" s="111"/>
      <c r="BK83" s="112"/>
    </row>
    <row r="84" spans="2:63" ht="23.25" customHeight="1">
      <c r="B84" s="103" t="s">
        <v>176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5">
        <f>114093.9+3488.83</f>
        <v>117582.73</v>
      </c>
      <c r="Y84" s="116"/>
      <c r="Z84" s="116"/>
      <c r="AA84" s="116"/>
      <c r="AB84" s="116"/>
      <c r="AC84" s="116"/>
      <c r="AD84" s="116"/>
      <c r="AE84" s="116"/>
      <c r="AF84" s="116"/>
      <c r="AG84" s="117"/>
      <c r="AH84" s="118">
        <f>114093.9+1668.83</f>
        <v>115762.73</v>
      </c>
      <c r="AI84" s="119"/>
      <c r="AJ84" s="119"/>
      <c r="AK84" s="119"/>
      <c r="AL84" s="119"/>
      <c r="AM84" s="119"/>
      <c r="AN84" s="119"/>
      <c r="AO84" s="119"/>
      <c r="AP84" s="119"/>
      <c r="AQ84" s="119"/>
      <c r="AR84" s="115">
        <f>AH84/X84*100</f>
        <v>98.45215364535251</v>
      </c>
      <c r="AS84" s="116"/>
      <c r="AT84" s="116"/>
      <c r="AU84" s="116"/>
      <c r="AV84" s="116"/>
      <c r="AW84" s="116"/>
      <c r="AX84" s="116"/>
      <c r="AY84" s="116"/>
      <c r="AZ84" s="116"/>
      <c r="BA84" s="117"/>
      <c r="BB84" s="87"/>
      <c r="BC84" s="111"/>
      <c r="BD84" s="111"/>
      <c r="BE84" s="111"/>
      <c r="BF84" s="111"/>
      <c r="BG84" s="111"/>
      <c r="BH84" s="111"/>
      <c r="BI84" s="111"/>
      <c r="BJ84" s="111"/>
      <c r="BK84" s="112"/>
    </row>
    <row r="85" spans="2:63" ht="23.25" customHeight="1">
      <c r="B85" s="103" t="s">
        <v>177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4"/>
      <c r="X85" s="115">
        <v>0</v>
      </c>
      <c r="Y85" s="116"/>
      <c r="Z85" s="116"/>
      <c r="AA85" s="116"/>
      <c r="AB85" s="116"/>
      <c r="AC85" s="116"/>
      <c r="AD85" s="116"/>
      <c r="AE85" s="116"/>
      <c r="AF85" s="116"/>
      <c r="AG85" s="117"/>
      <c r="AH85" s="118">
        <f>X85</f>
        <v>0</v>
      </c>
      <c r="AI85" s="119"/>
      <c r="AJ85" s="119"/>
      <c r="AK85" s="119"/>
      <c r="AL85" s="119"/>
      <c r="AM85" s="119"/>
      <c r="AN85" s="119"/>
      <c r="AO85" s="119"/>
      <c r="AP85" s="119"/>
      <c r="AQ85" s="119"/>
      <c r="AR85" s="126" t="s">
        <v>204</v>
      </c>
      <c r="AS85" s="127"/>
      <c r="AT85" s="127"/>
      <c r="AU85" s="127"/>
      <c r="AV85" s="127"/>
      <c r="AW85" s="127"/>
      <c r="AX85" s="127"/>
      <c r="AY85" s="127"/>
      <c r="AZ85" s="127"/>
      <c r="BA85" s="128"/>
      <c r="BB85" s="87"/>
      <c r="BC85" s="111"/>
      <c r="BD85" s="111"/>
      <c r="BE85" s="111"/>
      <c r="BF85" s="111"/>
      <c r="BG85" s="111"/>
      <c r="BH85" s="111"/>
      <c r="BI85" s="111"/>
      <c r="BJ85" s="111"/>
      <c r="BK85" s="112"/>
    </row>
    <row r="86" spans="2:63" ht="18.75" customHeight="1">
      <c r="B86" s="103" t="s">
        <v>141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4"/>
      <c r="X86" s="115">
        <v>3738</v>
      </c>
      <c r="Y86" s="116"/>
      <c r="Z86" s="116"/>
      <c r="AA86" s="116"/>
      <c r="AB86" s="116"/>
      <c r="AC86" s="116"/>
      <c r="AD86" s="116"/>
      <c r="AE86" s="116"/>
      <c r="AF86" s="116"/>
      <c r="AG86" s="117"/>
      <c r="AH86" s="118">
        <v>3738</v>
      </c>
      <c r="AI86" s="119"/>
      <c r="AJ86" s="119"/>
      <c r="AK86" s="119"/>
      <c r="AL86" s="119"/>
      <c r="AM86" s="119"/>
      <c r="AN86" s="119"/>
      <c r="AO86" s="119"/>
      <c r="AP86" s="119"/>
      <c r="AQ86" s="119"/>
      <c r="AR86" s="115">
        <f t="shared" si="1"/>
        <v>100</v>
      </c>
      <c r="AS86" s="116"/>
      <c r="AT86" s="116"/>
      <c r="AU86" s="116"/>
      <c r="AV86" s="116"/>
      <c r="AW86" s="116"/>
      <c r="AX86" s="116"/>
      <c r="AY86" s="116"/>
      <c r="AZ86" s="116"/>
      <c r="BA86" s="117"/>
      <c r="BB86" s="87"/>
      <c r="BC86" s="111"/>
      <c r="BD86" s="111"/>
      <c r="BE86" s="111"/>
      <c r="BF86" s="111"/>
      <c r="BG86" s="111"/>
      <c r="BH86" s="111"/>
      <c r="BI86" s="111"/>
      <c r="BJ86" s="111"/>
      <c r="BK86" s="112"/>
    </row>
    <row r="87" spans="2:63" ht="22.5" customHeight="1">
      <c r="B87" s="103" t="s">
        <v>142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08">
        <v>496850</v>
      </c>
      <c r="Y87" s="109"/>
      <c r="Z87" s="109"/>
      <c r="AA87" s="109"/>
      <c r="AB87" s="109"/>
      <c r="AC87" s="109"/>
      <c r="AD87" s="109"/>
      <c r="AE87" s="109"/>
      <c r="AF87" s="109"/>
      <c r="AG87" s="110"/>
      <c r="AH87" s="106">
        <f>X87</f>
        <v>496850</v>
      </c>
      <c r="AI87" s="107"/>
      <c r="AJ87" s="107"/>
      <c r="AK87" s="107"/>
      <c r="AL87" s="107"/>
      <c r="AM87" s="107"/>
      <c r="AN87" s="107"/>
      <c r="AO87" s="107"/>
      <c r="AP87" s="107"/>
      <c r="AQ87" s="107"/>
      <c r="AR87" s="108">
        <f t="shared" si="1"/>
        <v>100</v>
      </c>
      <c r="AS87" s="109"/>
      <c r="AT87" s="109"/>
      <c r="AU87" s="109"/>
      <c r="AV87" s="109"/>
      <c r="AW87" s="109"/>
      <c r="AX87" s="109"/>
      <c r="AY87" s="109"/>
      <c r="AZ87" s="109"/>
      <c r="BA87" s="110"/>
      <c r="BB87" s="87"/>
      <c r="BC87" s="111"/>
      <c r="BD87" s="111"/>
      <c r="BE87" s="111"/>
      <c r="BF87" s="111"/>
      <c r="BG87" s="111"/>
      <c r="BH87" s="111"/>
      <c r="BI87" s="111"/>
      <c r="BJ87" s="111"/>
      <c r="BK87" s="112"/>
    </row>
    <row r="88" spans="2:63" ht="21" customHeight="1">
      <c r="B88" s="103" t="s">
        <v>166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4"/>
      <c r="X88" s="108">
        <f>25931.5+86136.5+8350+37000+3630+30000</f>
        <v>191048</v>
      </c>
      <c r="Y88" s="109"/>
      <c r="Z88" s="109"/>
      <c r="AA88" s="109"/>
      <c r="AB88" s="109"/>
      <c r="AC88" s="109"/>
      <c r="AD88" s="109"/>
      <c r="AE88" s="109"/>
      <c r="AF88" s="109"/>
      <c r="AG88" s="110"/>
      <c r="AH88" s="106">
        <f>161048+19166.6</f>
        <v>180214.6</v>
      </c>
      <c r="AI88" s="107"/>
      <c r="AJ88" s="107"/>
      <c r="AK88" s="107"/>
      <c r="AL88" s="107"/>
      <c r="AM88" s="107"/>
      <c r="AN88" s="107"/>
      <c r="AO88" s="107"/>
      <c r="AP88" s="107"/>
      <c r="AQ88" s="107"/>
      <c r="AR88" s="108">
        <f t="shared" si="1"/>
        <v>94.32948787739207</v>
      </c>
      <c r="AS88" s="109"/>
      <c r="AT88" s="109"/>
      <c r="AU88" s="109"/>
      <c r="AV88" s="109"/>
      <c r="AW88" s="109"/>
      <c r="AX88" s="109"/>
      <c r="AY88" s="109"/>
      <c r="AZ88" s="109"/>
      <c r="BA88" s="110"/>
      <c r="BB88" s="87"/>
      <c r="BC88" s="111"/>
      <c r="BD88" s="111"/>
      <c r="BE88" s="111"/>
      <c r="BF88" s="111"/>
      <c r="BG88" s="111"/>
      <c r="BH88" s="111"/>
      <c r="BI88" s="111"/>
      <c r="BJ88" s="111"/>
      <c r="BK88" s="112"/>
    </row>
    <row r="89" spans="2:63" ht="25.5" customHeight="1">
      <c r="B89" s="103" t="s">
        <v>178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  <c r="X89" s="108">
        <v>0</v>
      </c>
      <c r="Y89" s="109"/>
      <c r="Z89" s="109"/>
      <c r="AA89" s="109"/>
      <c r="AB89" s="109"/>
      <c r="AC89" s="109"/>
      <c r="AD89" s="109"/>
      <c r="AE89" s="109"/>
      <c r="AF89" s="109"/>
      <c r="AG89" s="110"/>
      <c r="AH89" s="106">
        <v>0</v>
      </c>
      <c r="AI89" s="107"/>
      <c r="AJ89" s="107"/>
      <c r="AK89" s="107"/>
      <c r="AL89" s="107"/>
      <c r="AM89" s="107"/>
      <c r="AN89" s="107"/>
      <c r="AO89" s="107"/>
      <c r="AP89" s="107"/>
      <c r="AQ89" s="107"/>
      <c r="AR89" s="126" t="s">
        <v>204</v>
      </c>
      <c r="AS89" s="127"/>
      <c r="AT89" s="127"/>
      <c r="AU89" s="127"/>
      <c r="AV89" s="127"/>
      <c r="AW89" s="127"/>
      <c r="AX89" s="127"/>
      <c r="AY89" s="127"/>
      <c r="AZ89" s="127"/>
      <c r="BA89" s="128"/>
      <c r="BB89" s="87"/>
      <c r="BC89" s="111"/>
      <c r="BD89" s="111"/>
      <c r="BE89" s="111"/>
      <c r="BF89" s="111"/>
      <c r="BG89" s="111"/>
      <c r="BH89" s="111"/>
      <c r="BI89" s="111"/>
      <c r="BJ89" s="111"/>
      <c r="BK89" s="112"/>
    </row>
    <row r="90" spans="2:63" ht="23.25" customHeight="1">
      <c r="B90" s="87">
        <v>4</v>
      </c>
      <c r="C90" s="111"/>
      <c r="D90" s="111"/>
      <c r="E90" s="111"/>
      <c r="F90" s="112"/>
      <c r="G90" s="87" t="s">
        <v>101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2"/>
      <c r="X90" s="103" t="s">
        <v>97</v>
      </c>
      <c r="Y90" s="113"/>
      <c r="Z90" s="113"/>
      <c r="AA90" s="113"/>
      <c r="AB90" s="113"/>
      <c r="AC90" s="113"/>
      <c r="AD90" s="113"/>
      <c r="AE90" s="113"/>
      <c r="AF90" s="113"/>
      <c r="AG90" s="114"/>
      <c r="AH90" s="108">
        <f>AH68+AH69-AH74</f>
        <v>109618.32999999821</v>
      </c>
      <c r="AI90" s="109"/>
      <c r="AJ90" s="109"/>
      <c r="AK90" s="109"/>
      <c r="AL90" s="109"/>
      <c r="AM90" s="109"/>
      <c r="AN90" s="109"/>
      <c r="AO90" s="109"/>
      <c r="AP90" s="109"/>
      <c r="AQ90" s="110"/>
      <c r="AR90" s="103" t="s">
        <v>97</v>
      </c>
      <c r="AS90" s="113"/>
      <c r="AT90" s="113"/>
      <c r="AU90" s="113"/>
      <c r="AV90" s="113"/>
      <c r="AW90" s="113"/>
      <c r="AX90" s="113"/>
      <c r="AY90" s="113"/>
      <c r="AZ90" s="113"/>
      <c r="BA90" s="114"/>
      <c r="BB90" s="87" t="s">
        <v>205</v>
      </c>
      <c r="BC90" s="111"/>
      <c r="BD90" s="111"/>
      <c r="BE90" s="111"/>
      <c r="BF90" s="111"/>
      <c r="BG90" s="111"/>
      <c r="BH90" s="111"/>
      <c r="BI90" s="111"/>
      <c r="BJ90" s="111"/>
      <c r="BK90" s="112"/>
    </row>
    <row r="91" spans="2:63" ht="15">
      <c r="B91" s="93" t="s">
        <v>67</v>
      </c>
      <c r="C91" s="94"/>
      <c r="D91" s="94"/>
      <c r="E91" s="94"/>
      <c r="F91" s="94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93"/>
      <c r="Y91" s="94"/>
      <c r="Z91" s="94"/>
      <c r="AA91" s="94"/>
      <c r="AB91" s="94"/>
      <c r="AC91" s="94"/>
      <c r="AD91" s="94"/>
      <c r="AE91" s="94"/>
      <c r="AF91" s="94"/>
      <c r="AG91" s="94"/>
      <c r="AH91" s="93"/>
      <c r="AI91" s="94"/>
      <c r="AJ91" s="94"/>
      <c r="AK91" s="94"/>
      <c r="AL91" s="94"/>
      <c r="AM91" s="94"/>
      <c r="AN91" s="94"/>
      <c r="AO91" s="94"/>
      <c r="AP91" s="94"/>
      <c r="AQ91" s="94"/>
      <c r="AR91" s="93"/>
      <c r="AS91" s="94"/>
      <c r="AT91" s="94"/>
      <c r="AU91" s="94"/>
      <c r="AV91" s="94"/>
      <c r="AW91" s="94"/>
      <c r="AX91" s="94"/>
      <c r="AY91" s="94"/>
      <c r="AZ91" s="94"/>
      <c r="BA91" s="94"/>
      <c r="BB91" s="93"/>
      <c r="BC91" s="94"/>
      <c r="BD91" s="94"/>
      <c r="BE91" s="94"/>
      <c r="BF91" s="94"/>
      <c r="BG91" s="94"/>
      <c r="BH91" s="94"/>
      <c r="BI91" s="94"/>
      <c r="BJ91" s="94"/>
      <c r="BK91" s="94"/>
    </row>
    <row r="92" spans="2:63" ht="27.75" customHeight="1">
      <c r="B92" s="93">
        <v>5</v>
      </c>
      <c r="C92" s="94"/>
      <c r="D92" s="94"/>
      <c r="E92" s="94"/>
      <c r="F92" s="94"/>
      <c r="G92" s="93" t="s">
        <v>132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3"/>
      <c r="Y92" s="94"/>
      <c r="Z92" s="94"/>
      <c r="AA92" s="94"/>
      <c r="AB92" s="94"/>
      <c r="AC92" s="94"/>
      <c r="AD92" s="94"/>
      <c r="AE92" s="94"/>
      <c r="AF92" s="94"/>
      <c r="AG92" s="94"/>
      <c r="AH92" s="93"/>
      <c r="AI92" s="94"/>
      <c r="AJ92" s="94"/>
      <c r="AK92" s="94"/>
      <c r="AL92" s="94"/>
      <c r="AM92" s="94"/>
      <c r="AN92" s="94"/>
      <c r="AO92" s="94"/>
      <c r="AP92" s="94"/>
      <c r="AQ92" s="94"/>
      <c r="AR92" s="93"/>
      <c r="AS92" s="94"/>
      <c r="AT92" s="94"/>
      <c r="AU92" s="94"/>
      <c r="AV92" s="94"/>
      <c r="AW92" s="94"/>
      <c r="AX92" s="94"/>
      <c r="AY92" s="94"/>
      <c r="AZ92" s="94"/>
      <c r="BA92" s="94"/>
      <c r="BB92" s="93"/>
      <c r="BC92" s="94"/>
      <c r="BD92" s="94"/>
      <c r="BE92" s="94"/>
      <c r="BF92" s="94"/>
      <c r="BG92" s="94"/>
      <c r="BH92" s="94"/>
      <c r="BI92" s="94"/>
      <c r="BJ92" s="94"/>
      <c r="BK92" s="94"/>
    </row>
    <row r="93" spans="2:63" ht="15">
      <c r="B93" s="93" t="s">
        <v>71</v>
      </c>
      <c r="C93" s="94"/>
      <c r="D93" s="94"/>
      <c r="E93" s="94"/>
      <c r="F93" s="94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93"/>
      <c r="Y93" s="94"/>
      <c r="Z93" s="94"/>
      <c r="AA93" s="94"/>
      <c r="AB93" s="94"/>
      <c r="AC93" s="94"/>
      <c r="AD93" s="94"/>
      <c r="AE93" s="94"/>
      <c r="AF93" s="94"/>
      <c r="AG93" s="94"/>
      <c r="AH93" s="93"/>
      <c r="AI93" s="94"/>
      <c r="AJ93" s="94"/>
      <c r="AK93" s="94"/>
      <c r="AL93" s="94"/>
      <c r="AM93" s="94"/>
      <c r="AN93" s="94"/>
      <c r="AO93" s="94"/>
      <c r="AP93" s="94"/>
      <c r="AQ93" s="94"/>
      <c r="AR93" s="93"/>
      <c r="AS93" s="94"/>
      <c r="AT93" s="94"/>
      <c r="AU93" s="94"/>
      <c r="AV93" s="94"/>
      <c r="AW93" s="94"/>
      <c r="AX93" s="94"/>
      <c r="AY93" s="94"/>
      <c r="AZ93" s="94"/>
      <c r="BA93" s="94"/>
      <c r="BB93" s="93"/>
      <c r="BC93" s="94"/>
      <c r="BD93" s="94"/>
      <c r="BE93" s="94"/>
      <c r="BF93" s="94"/>
      <c r="BG93" s="94"/>
      <c r="BH93" s="94"/>
      <c r="BI93" s="94"/>
      <c r="BJ93" s="94"/>
      <c r="BK93" s="94"/>
    </row>
    <row r="95" ht="15">
      <c r="B95" s="1" t="s">
        <v>102</v>
      </c>
    </row>
    <row r="97" spans="2:66" ht="66.75" customHeight="1">
      <c r="B97" s="86" t="s">
        <v>103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86" t="s">
        <v>104</v>
      </c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86" t="s">
        <v>212</v>
      </c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6"/>
      <c r="BM97" s="6"/>
      <c r="BN97" s="6"/>
    </row>
    <row r="98" spans="2:63" ht="15">
      <c r="B98" s="76" t="s">
        <v>179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76" t="s">
        <v>196</v>
      </c>
      <c r="O98" s="140"/>
      <c r="P98" s="140"/>
      <c r="Q98" s="140"/>
      <c r="R98" s="140"/>
      <c r="S98" s="140"/>
      <c r="T98" s="140"/>
      <c r="U98" s="140"/>
      <c r="V98" s="140"/>
      <c r="W98" s="140"/>
      <c r="X98" s="76" t="s">
        <v>179</v>
      </c>
      <c r="Y98" s="140"/>
      <c r="Z98" s="140"/>
      <c r="AA98" s="140"/>
      <c r="AB98" s="140"/>
      <c r="AC98" s="140"/>
      <c r="AD98" s="140"/>
      <c r="AE98" s="140"/>
      <c r="AF98" s="140"/>
      <c r="AG98" s="140"/>
      <c r="AH98" s="76" t="s">
        <v>196</v>
      </c>
      <c r="AI98" s="140"/>
      <c r="AJ98" s="140"/>
      <c r="AK98" s="140"/>
      <c r="AL98" s="140"/>
      <c r="AM98" s="140"/>
      <c r="AN98" s="140"/>
      <c r="AO98" s="140"/>
      <c r="AP98" s="140"/>
      <c r="AQ98" s="140"/>
      <c r="AR98" s="76" t="s">
        <v>180</v>
      </c>
      <c r="AS98" s="140"/>
      <c r="AT98" s="140"/>
      <c r="AU98" s="140"/>
      <c r="AV98" s="140"/>
      <c r="AW98" s="140"/>
      <c r="AX98" s="140"/>
      <c r="AY98" s="140"/>
      <c r="AZ98" s="140"/>
      <c r="BA98" s="140"/>
      <c r="BB98" s="76" t="s">
        <v>197</v>
      </c>
      <c r="BC98" s="140"/>
      <c r="BD98" s="140"/>
      <c r="BE98" s="140"/>
      <c r="BF98" s="140"/>
      <c r="BG98" s="140"/>
      <c r="BH98" s="140"/>
      <c r="BI98" s="140"/>
      <c r="BJ98" s="140"/>
      <c r="BK98" s="140"/>
    </row>
    <row r="99" spans="2:63" ht="15">
      <c r="B99" s="76">
        <v>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76">
        <v>2</v>
      </c>
      <c r="O99" s="140"/>
      <c r="P99" s="140"/>
      <c r="Q99" s="140"/>
      <c r="R99" s="140"/>
      <c r="S99" s="140"/>
      <c r="T99" s="140"/>
      <c r="U99" s="140"/>
      <c r="V99" s="140"/>
      <c r="W99" s="140"/>
      <c r="X99" s="76">
        <v>3</v>
      </c>
      <c r="Y99" s="140"/>
      <c r="Z99" s="140"/>
      <c r="AA99" s="140"/>
      <c r="AB99" s="140"/>
      <c r="AC99" s="140"/>
      <c r="AD99" s="140"/>
      <c r="AE99" s="140"/>
      <c r="AF99" s="140"/>
      <c r="AG99" s="140"/>
      <c r="AH99" s="76">
        <v>4</v>
      </c>
      <c r="AI99" s="140"/>
      <c r="AJ99" s="140"/>
      <c r="AK99" s="140"/>
      <c r="AL99" s="140"/>
      <c r="AM99" s="140"/>
      <c r="AN99" s="140"/>
      <c r="AO99" s="140"/>
      <c r="AP99" s="140"/>
      <c r="AQ99" s="140"/>
      <c r="AR99" s="76">
        <v>5</v>
      </c>
      <c r="AS99" s="140"/>
      <c r="AT99" s="140"/>
      <c r="AU99" s="140"/>
      <c r="AV99" s="140"/>
      <c r="AW99" s="140"/>
      <c r="AX99" s="140"/>
      <c r="AY99" s="140"/>
      <c r="AZ99" s="140"/>
      <c r="BA99" s="140"/>
      <c r="BB99" s="76">
        <v>6</v>
      </c>
      <c r="BC99" s="140"/>
      <c r="BD99" s="140"/>
      <c r="BE99" s="140"/>
      <c r="BF99" s="140"/>
      <c r="BG99" s="140"/>
      <c r="BH99" s="140"/>
      <c r="BI99" s="140"/>
      <c r="BJ99" s="140"/>
      <c r="BK99" s="140"/>
    </row>
    <row r="100" spans="2:63" ht="15">
      <c r="B100" s="167">
        <v>36058061.36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9">
        <v>37760103</v>
      </c>
      <c r="O100" s="170"/>
      <c r="P100" s="170"/>
      <c r="Q100" s="170"/>
      <c r="R100" s="170"/>
      <c r="S100" s="170"/>
      <c r="T100" s="170"/>
      <c r="U100" s="170"/>
      <c r="V100" s="170"/>
      <c r="W100" s="170"/>
      <c r="X100" s="167">
        <v>30100</v>
      </c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67">
        <v>0</v>
      </c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2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2"/>
      <c r="BC100" s="173"/>
      <c r="BD100" s="173"/>
      <c r="BE100" s="173"/>
      <c r="BF100" s="173"/>
      <c r="BG100" s="173"/>
      <c r="BH100" s="173"/>
      <c r="BI100" s="173"/>
      <c r="BJ100" s="173"/>
      <c r="BK100" s="173"/>
    </row>
    <row r="101" spans="2:63" ht="15">
      <c r="B101" s="172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2"/>
      <c r="O101" s="173"/>
      <c r="P101" s="173"/>
      <c r="Q101" s="173"/>
      <c r="R101" s="173"/>
      <c r="S101" s="173"/>
      <c r="T101" s="173"/>
      <c r="U101" s="173"/>
      <c r="V101" s="173"/>
      <c r="W101" s="173"/>
      <c r="X101" s="172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2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2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2"/>
      <c r="BC101" s="173"/>
      <c r="BD101" s="173"/>
      <c r="BE101" s="173"/>
      <c r="BF101" s="173"/>
      <c r="BG101" s="173"/>
      <c r="BH101" s="173"/>
      <c r="BI101" s="173"/>
      <c r="BJ101" s="173"/>
      <c r="BK101" s="173"/>
    </row>
    <row r="103" ht="15">
      <c r="B103" s="1" t="s">
        <v>105</v>
      </c>
    </row>
    <row r="105" spans="2:63" ht="15">
      <c r="B105" s="174" t="s">
        <v>106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</row>
    <row r="106" spans="2:63" ht="15">
      <c r="B106" s="174" t="s">
        <v>180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4" t="s">
        <v>197</v>
      </c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</row>
    <row r="107" spans="2:63" ht="15">
      <c r="B107" s="174">
        <v>1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4">
        <v>2</v>
      </c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</row>
    <row r="108" spans="2:63" ht="15">
      <c r="B108" s="174">
        <v>0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4">
        <v>0</v>
      </c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</row>
    <row r="109" spans="2:63" ht="1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</row>
    <row r="111" ht="15">
      <c r="B111" s="1" t="s">
        <v>107</v>
      </c>
    </row>
    <row r="113" spans="2:63" ht="15">
      <c r="B113" s="176" t="s">
        <v>57</v>
      </c>
      <c r="C113" s="177"/>
      <c r="D113" s="177"/>
      <c r="E113" s="177"/>
      <c r="F113" s="177"/>
      <c r="G113" s="178"/>
      <c r="H113" s="176" t="s">
        <v>108</v>
      </c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8"/>
      <c r="AJ113" s="76" t="s">
        <v>109</v>
      </c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</row>
    <row r="114" spans="2:63" ht="15">
      <c r="B114" s="179"/>
      <c r="C114" s="180"/>
      <c r="D114" s="180"/>
      <c r="E114" s="180"/>
      <c r="F114" s="180"/>
      <c r="G114" s="181"/>
      <c r="H114" s="179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1"/>
      <c r="AJ114" s="174" t="s">
        <v>180</v>
      </c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4" t="s">
        <v>197</v>
      </c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</row>
    <row r="115" spans="2:63" ht="15">
      <c r="B115" s="174">
        <v>1</v>
      </c>
      <c r="C115" s="175"/>
      <c r="D115" s="175"/>
      <c r="E115" s="175"/>
      <c r="F115" s="175"/>
      <c r="G115" s="175"/>
      <c r="H115" s="174">
        <v>2</v>
      </c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4">
        <v>3</v>
      </c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4">
        <v>4</v>
      </c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</row>
    <row r="116" spans="2:63" ht="30" customHeight="1">
      <c r="B116" s="164"/>
      <c r="C116" s="165"/>
      <c r="D116" s="165"/>
      <c r="E116" s="165"/>
      <c r="F116" s="165"/>
      <c r="G116" s="165"/>
      <c r="H116" s="182" t="s">
        <v>167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9"/>
      <c r="AJ116" s="183" t="s">
        <v>158</v>
      </c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5"/>
      <c r="AX116" s="183" t="s">
        <v>158</v>
      </c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5"/>
    </row>
    <row r="117" spans="2:63" ht="36" customHeight="1">
      <c r="B117" s="164"/>
      <c r="C117" s="165"/>
      <c r="D117" s="165"/>
      <c r="E117" s="165"/>
      <c r="F117" s="165"/>
      <c r="G117" s="165"/>
      <c r="H117" s="182" t="s">
        <v>168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9"/>
      <c r="AJ117" s="183" t="s">
        <v>158</v>
      </c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5"/>
      <c r="AX117" s="183" t="s">
        <v>158</v>
      </c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5"/>
    </row>
  </sheetData>
  <sheetProtection/>
  <mergeCells count="404">
    <mergeCell ref="B89:W89"/>
    <mergeCell ref="X89:AG89"/>
    <mergeCell ref="AH89:AQ89"/>
    <mergeCell ref="AR89:BA89"/>
    <mergeCell ref="B85:W85"/>
    <mergeCell ref="X85:AG85"/>
    <mergeCell ref="AH85:AQ85"/>
    <mergeCell ref="AR85:BA85"/>
    <mergeCell ref="B87:W87"/>
    <mergeCell ref="X87:AG87"/>
    <mergeCell ref="B84:W84"/>
    <mergeCell ref="X84:AG84"/>
    <mergeCell ref="AH84:AQ84"/>
    <mergeCell ref="AR84:BA84"/>
    <mergeCell ref="AR81:BA81"/>
    <mergeCell ref="X80:AG80"/>
    <mergeCell ref="AH80:AQ80"/>
    <mergeCell ref="AR80:BA80"/>
    <mergeCell ref="X82:AG82"/>
    <mergeCell ref="B117:G117"/>
    <mergeCell ref="H117:AI117"/>
    <mergeCell ref="AJ117:AW117"/>
    <mergeCell ref="AX117:BK117"/>
    <mergeCell ref="B116:G116"/>
    <mergeCell ref="H116:AI116"/>
    <mergeCell ref="AJ116:AW116"/>
    <mergeCell ref="AX116:BK116"/>
    <mergeCell ref="AJ114:AW114"/>
    <mergeCell ref="AX114:BK114"/>
    <mergeCell ref="B115:G115"/>
    <mergeCell ref="H115:AI115"/>
    <mergeCell ref="AJ115:AW115"/>
    <mergeCell ref="AX115:BK115"/>
    <mergeCell ref="B106:AH106"/>
    <mergeCell ref="AI106:BK106"/>
    <mergeCell ref="B101:M101"/>
    <mergeCell ref="N101:W101"/>
    <mergeCell ref="X101:AG101"/>
    <mergeCell ref="AH101:AQ101"/>
    <mergeCell ref="AR101:BA101"/>
    <mergeCell ref="AH100:AQ100"/>
    <mergeCell ref="B107:AH107"/>
    <mergeCell ref="AI107:BK107"/>
    <mergeCell ref="B113:G114"/>
    <mergeCell ref="H113:AI114"/>
    <mergeCell ref="B108:AH108"/>
    <mergeCell ref="AI108:BK108"/>
    <mergeCell ref="AJ113:BK113"/>
    <mergeCell ref="BB101:BK101"/>
    <mergeCell ref="B105:BK105"/>
    <mergeCell ref="N99:W99"/>
    <mergeCell ref="B100:M100"/>
    <mergeCell ref="N100:W100"/>
    <mergeCell ref="X100:AG100"/>
    <mergeCell ref="X99:AG99"/>
    <mergeCell ref="BB99:BK99"/>
    <mergeCell ref="AR100:BA100"/>
    <mergeCell ref="BB100:BK100"/>
    <mergeCell ref="B99:M99"/>
    <mergeCell ref="AH99:AQ99"/>
    <mergeCell ref="BB98:BK98"/>
    <mergeCell ref="B98:M98"/>
    <mergeCell ref="N98:W98"/>
    <mergeCell ref="X98:AG98"/>
    <mergeCell ref="AH98:AQ98"/>
    <mergeCell ref="AR98:BA98"/>
    <mergeCell ref="AR99:BA99"/>
    <mergeCell ref="B91:W91"/>
    <mergeCell ref="B93:W93"/>
    <mergeCell ref="B92:F92"/>
    <mergeCell ref="G92:W92"/>
    <mergeCell ref="B97:W97"/>
    <mergeCell ref="X97:AQ97"/>
    <mergeCell ref="AR97:BK97"/>
    <mergeCell ref="BB92:BK92"/>
    <mergeCell ref="AR93:BA93"/>
    <mergeCell ref="B90:F90"/>
    <mergeCell ref="G90:W90"/>
    <mergeCell ref="X90:AG90"/>
    <mergeCell ref="AH90:AQ90"/>
    <mergeCell ref="X93:AG93"/>
    <mergeCell ref="AH93:AQ93"/>
    <mergeCell ref="BB93:BK93"/>
    <mergeCell ref="X92:AG92"/>
    <mergeCell ref="AH92:AQ92"/>
    <mergeCell ref="AR92:BA92"/>
    <mergeCell ref="X91:AG91"/>
    <mergeCell ref="AH91:AQ91"/>
    <mergeCell ref="AR91:BA91"/>
    <mergeCell ref="BB91:BK91"/>
    <mergeCell ref="AH75:AQ75"/>
    <mergeCell ref="AR75:BA75"/>
    <mergeCell ref="BB75:BK75"/>
    <mergeCell ref="AR90:BA90"/>
    <mergeCell ref="BB90:BK90"/>
    <mergeCell ref="BB79:BK79"/>
    <mergeCell ref="BB84:BK84"/>
    <mergeCell ref="BB85:BK85"/>
    <mergeCell ref="BB89:BK89"/>
    <mergeCell ref="BB86:BK86"/>
    <mergeCell ref="X74:AG74"/>
    <mergeCell ref="B70:W70"/>
    <mergeCell ref="B75:W75"/>
    <mergeCell ref="B74:F74"/>
    <mergeCell ref="G74:W74"/>
    <mergeCell ref="X70:AG70"/>
    <mergeCell ref="X73:AG73"/>
    <mergeCell ref="X75:AG75"/>
    <mergeCell ref="B73:W73"/>
    <mergeCell ref="AH70:AQ70"/>
    <mergeCell ref="AR70:BA70"/>
    <mergeCell ref="BB70:BK70"/>
    <mergeCell ref="AH74:AQ74"/>
    <mergeCell ref="AR74:BA74"/>
    <mergeCell ref="BB74:BK74"/>
    <mergeCell ref="AH73:AQ73"/>
    <mergeCell ref="AR73:BA73"/>
    <mergeCell ref="BB73:BK73"/>
    <mergeCell ref="BB72:BK72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AR69:BA69"/>
    <mergeCell ref="BB69:BK69"/>
    <mergeCell ref="B67:F67"/>
    <mergeCell ref="G67:W67"/>
    <mergeCell ref="X67:AG67"/>
    <mergeCell ref="AH67:AQ67"/>
    <mergeCell ref="B69:F69"/>
    <mergeCell ref="G69:W69"/>
    <mergeCell ref="X69:AG69"/>
    <mergeCell ref="AH69:AQ69"/>
    <mergeCell ref="B66:F66"/>
    <mergeCell ref="BB66:BK66"/>
    <mergeCell ref="X66:AG66"/>
    <mergeCell ref="AH66:AQ66"/>
    <mergeCell ref="AR66:BA66"/>
    <mergeCell ref="G66:W66"/>
    <mergeCell ref="B62:F62"/>
    <mergeCell ref="G62:AM62"/>
    <mergeCell ref="AN62:BK62"/>
    <mergeCell ref="AB56:AE56"/>
    <mergeCell ref="AF56:AI56"/>
    <mergeCell ref="AJ56:AM56"/>
    <mergeCell ref="AN56:AQ56"/>
    <mergeCell ref="B56:O56"/>
    <mergeCell ref="P56:S56"/>
    <mergeCell ref="B60:F60"/>
    <mergeCell ref="G60:AM60"/>
    <mergeCell ref="AN60:BK60"/>
    <mergeCell ref="B61:F61"/>
    <mergeCell ref="G61:AM61"/>
    <mergeCell ref="AN61:BK61"/>
    <mergeCell ref="AV56:AY56"/>
    <mergeCell ref="AZ56:BC56"/>
    <mergeCell ref="AR56:AU56"/>
    <mergeCell ref="BD56:BG56"/>
    <mergeCell ref="BH56:BK56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P51:S51"/>
    <mergeCell ref="AN52:AQ52"/>
    <mergeCell ref="T56:W56"/>
    <mergeCell ref="X56:AA56"/>
    <mergeCell ref="B52:O52"/>
    <mergeCell ref="P52:S52"/>
    <mergeCell ref="T52:W52"/>
    <mergeCell ref="X52:AA52"/>
    <mergeCell ref="B54:O54"/>
    <mergeCell ref="P54:S54"/>
    <mergeCell ref="T54:W54"/>
    <mergeCell ref="X54:AA54"/>
    <mergeCell ref="B55:O55"/>
    <mergeCell ref="AB52:AE52"/>
    <mergeCell ref="AF52:AI52"/>
    <mergeCell ref="AJ52:AM52"/>
    <mergeCell ref="BH51:BK51"/>
    <mergeCell ref="AZ52:BC52"/>
    <mergeCell ref="BD51:BG51"/>
    <mergeCell ref="AR51:AU51"/>
    <mergeCell ref="AV51:AY51"/>
    <mergeCell ref="AZ51:BC51"/>
    <mergeCell ref="T51:W51"/>
    <mergeCell ref="X51:AA51"/>
    <mergeCell ref="AB51:AE51"/>
    <mergeCell ref="AF51:AI51"/>
    <mergeCell ref="AJ51:AM51"/>
    <mergeCell ref="AN51:AQ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AP19:AV19"/>
    <mergeCell ref="AW19:BC19"/>
    <mergeCell ref="BD19:BK19"/>
    <mergeCell ref="B21:BK21"/>
    <mergeCell ref="B20:D20"/>
    <mergeCell ref="AW20:BC20"/>
    <mergeCell ref="BD20:BK20"/>
    <mergeCell ref="B19:D19"/>
    <mergeCell ref="E19:W19"/>
    <mergeCell ref="X19:AA19"/>
    <mergeCell ref="AB19:AH19"/>
    <mergeCell ref="AI19:AO19"/>
    <mergeCell ref="X20:AA20"/>
    <mergeCell ref="AB20:AH20"/>
    <mergeCell ref="AI20:AO20"/>
    <mergeCell ref="E20:W20"/>
    <mergeCell ref="B23:W23"/>
    <mergeCell ref="X22:AA22"/>
    <mergeCell ref="AB22:AH22"/>
    <mergeCell ref="B22:W22"/>
    <mergeCell ref="AI22:AO22"/>
    <mergeCell ref="X23:AA23"/>
    <mergeCell ref="AB23:AH23"/>
    <mergeCell ref="AI23:AO23"/>
    <mergeCell ref="BD24:BK24"/>
    <mergeCell ref="AW24:BC24"/>
    <mergeCell ref="AP20:AV20"/>
    <mergeCell ref="AP22:AV22"/>
    <mergeCell ref="AW22:BC22"/>
    <mergeCell ref="AP23:AV23"/>
    <mergeCell ref="AW23:BC23"/>
    <mergeCell ref="BD22:BK22"/>
    <mergeCell ref="BD23:BK23"/>
    <mergeCell ref="X24:AA24"/>
    <mergeCell ref="AB24:AH24"/>
    <mergeCell ref="AI24:AO24"/>
    <mergeCell ref="AP24:AV24"/>
    <mergeCell ref="BD27:BK27"/>
    <mergeCell ref="B27:D27"/>
    <mergeCell ref="E27:W27"/>
    <mergeCell ref="X27:AA27"/>
    <mergeCell ref="AB27:AH27"/>
    <mergeCell ref="AI27:AO27"/>
    <mergeCell ref="B25:BK25"/>
    <mergeCell ref="B24:D24"/>
    <mergeCell ref="E24:W24"/>
    <mergeCell ref="B28:BK28"/>
    <mergeCell ref="X26:AA26"/>
    <mergeCell ref="AB26:AH26"/>
    <mergeCell ref="AI26:AO26"/>
    <mergeCell ref="AP26:AV26"/>
    <mergeCell ref="AW26:BC26"/>
    <mergeCell ref="BD26:BK26"/>
    <mergeCell ref="B26:W26"/>
    <mergeCell ref="AP27:AV27"/>
    <mergeCell ref="AW27:BC27"/>
    <mergeCell ref="AW30:BC30"/>
    <mergeCell ref="AP29:AV29"/>
    <mergeCell ref="AW29:BC29"/>
    <mergeCell ref="BB35:BK35"/>
    <mergeCell ref="B34:M35"/>
    <mergeCell ref="N34:BK34"/>
    <mergeCell ref="AP30:AV30"/>
    <mergeCell ref="X30:AA30"/>
    <mergeCell ref="AB30:AH30"/>
    <mergeCell ref="N35:W35"/>
    <mergeCell ref="X35:AG35"/>
    <mergeCell ref="AR35:BA35"/>
    <mergeCell ref="BD29:BK29"/>
    <mergeCell ref="B30:D30"/>
    <mergeCell ref="E30:W30"/>
    <mergeCell ref="X29:AA29"/>
    <mergeCell ref="AB29:AH29"/>
    <mergeCell ref="AI29:AO29"/>
    <mergeCell ref="B29:W29"/>
    <mergeCell ref="AI30:AO30"/>
    <mergeCell ref="BD30:BK30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R36:BA36"/>
    <mergeCell ref="B38:M38"/>
    <mergeCell ref="N38:W38"/>
    <mergeCell ref="X38:AG38"/>
    <mergeCell ref="AR38:BA38"/>
    <mergeCell ref="AH35:AQ35"/>
    <mergeCell ref="B39:M39"/>
    <mergeCell ref="N39:W39"/>
    <mergeCell ref="X39:AG39"/>
    <mergeCell ref="AH39:AQ39"/>
    <mergeCell ref="AH38:AQ38"/>
    <mergeCell ref="AH36:AQ36"/>
    <mergeCell ref="BB38:BK38"/>
    <mergeCell ref="AR39:BA39"/>
    <mergeCell ref="BB39:BK39"/>
    <mergeCell ref="P55:S55"/>
    <mergeCell ref="T55:W55"/>
    <mergeCell ref="X55:AA55"/>
    <mergeCell ref="AZ55:BC55"/>
    <mergeCell ref="AB55:AE55"/>
    <mergeCell ref="AR52:AU52"/>
    <mergeCell ref="AV52:AY52"/>
    <mergeCell ref="AN55:AQ55"/>
    <mergeCell ref="BD55:BG55"/>
    <mergeCell ref="BH55:BK55"/>
    <mergeCell ref="BD49:BK50"/>
    <mergeCell ref="AF54:AI54"/>
    <mergeCell ref="AJ54:AM54"/>
    <mergeCell ref="AN54:AQ54"/>
    <mergeCell ref="AV55:AY55"/>
    <mergeCell ref="P49:AM49"/>
    <mergeCell ref="AN49:BC49"/>
    <mergeCell ref="BH53:BK53"/>
    <mergeCell ref="BH54:BK54"/>
    <mergeCell ref="AN53:AQ53"/>
    <mergeCell ref="B53:O53"/>
    <mergeCell ref="P53:S53"/>
    <mergeCell ref="T53:W53"/>
    <mergeCell ref="X53:AA53"/>
    <mergeCell ref="AB54:AE54"/>
    <mergeCell ref="AB53:AE53"/>
    <mergeCell ref="BD54:BG54"/>
    <mergeCell ref="AV53:AY53"/>
    <mergeCell ref="AZ53:BC53"/>
    <mergeCell ref="BD53:BG53"/>
    <mergeCell ref="AR53:AU53"/>
    <mergeCell ref="AR55:AU55"/>
    <mergeCell ref="X72:AG72"/>
    <mergeCell ref="AH72:AQ72"/>
    <mergeCell ref="AR72:BA72"/>
    <mergeCell ref="AF53:AI53"/>
    <mergeCell ref="AJ53:AM53"/>
    <mergeCell ref="AR54:AU54"/>
    <mergeCell ref="AV54:AY54"/>
    <mergeCell ref="AZ54:BC54"/>
    <mergeCell ref="AF55:AI55"/>
    <mergeCell ref="AJ55:AM55"/>
    <mergeCell ref="B86:W86"/>
    <mergeCell ref="X86:AG86"/>
    <mergeCell ref="AH86:AQ86"/>
    <mergeCell ref="AR86:BA86"/>
    <mergeCell ref="AR71:BA71"/>
    <mergeCell ref="BB71:BK71"/>
    <mergeCell ref="B71:W71"/>
    <mergeCell ref="B72:W72"/>
    <mergeCell ref="X71:AG71"/>
    <mergeCell ref="AH71:AQ71"/>
    <mergeCell ref="BB87:BK87"/>
    <mergeCell ref="BB76:BK76"/>
    <mergeCell ref="B77:W77"/>
    <mergeCell ref="X77:AG77"/>
    <mergeCell ref="AH77:AQ77"/>
    <mergeCell ref="B88:W88"/>
    <mergeCell ref="X88:AG88"/>
    <mergeCell ref="AH88:AQ88"/>
    <mergeCell ref="AR88:BA88"/>
    <mergeCell ref="BB88:BK88"/>
    <mergeCell ref="AH87:AQ87"/>
    <mergeCell ref="AR87:BA87"/>
    <mergeCell ref="AR77:BA77"/>
    <mergeCell ref="B76:W76"/>
    <mergeCell ref="X76:AG76"/>
    <mergeCell ref="AH76:AQ76"/>
    <mergeCell ref="AR76:BA76"/>
    <mergeCell ref="BB80:BK80"/>
    <mergeCell ref="BB77:BK77"/>
    <mergeCell ref="B78:W78"/>
    <mergeCell ref="X78:AG78"/>
    <mergeCell ref="AH78:AQ78"/>
    <mergeCell ref="AR78:BA78"/>
    <mergeCell ref="BB78:BK78"/>
    <mergeCell ref="B80:W80"/>
    <mergeCell ref="B79:W79"/>
    <mergeCell ref="X79:AG79"/>
    <mergeCell ref="B81:W81"/>
    <mergeCell ref="X81:AG81"/>
    <mergeCell ref="AH81:AQ81"/>
    <mergeCell ref="AH79:AQ79"/>
    <mergeCell ref="AR79:BA79"/>
    <mergeCell ref="AH82:AQ82"/>
    <mergeCell ref="AR82:BA82"/>
    <mergeCell ref="BB81:BK81"/>
    <mergeCell ref="BB82:BK82"/>
    <mergeCell ref="B83:W83"/>
    <mergeCell ref="X83:AG83"/>
    <mergeCell ref="AH83:AQ83"/>
    <mergeCell ref="AR83:BA83"/>
    <mergeCell ref="BB83:BK83"/>
    <mergeCell ref="B82:W82"/>
  </mergeCells>
  <printOptions/>
  <pageMargins left="0" right="0" top="0" bottom="0" header="0" footer="0"/>
  <pageSetup fitToHeight="1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37"/>
  <sheetViews>
    <sheetView zoomScale="120" zoomScaleNormal="120" zoomScalePageLayoutView="0" workbookViewId="0" topLeftCell="A1">
      <selection activeCell="B25" sqref="B25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1" ht="9" customHeight="1"/>
    <row r="2" spans="2:70" ht="15">
      <c r="B2" s="1" t="s">
        <v>110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9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5">
      <c r="B4" s="93" t="s">
        <v>58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3" t="s">
        <v>111</v>
      </c>
      <c r="P4" s="94"/>
      <c r="Q4" s="94"/>
      <c r="R4" s="94"/>
      <c r="S4" s="93" t="s">
        <v>112</v>
      </c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3" t="s">
        <v>113</v>
      </c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3" t="s">
        <v>114</v>
      </c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2"/>
      <c r="BP4" s="2"/>
      <c r="BQ4" s="2"/>
      <c r="BR4" s="2"/>
    </row>
    <row r="5" spans="2:70" ht="39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3" t="s">
        <v>115</v>
      </c>
      <c r="T5" s="94"/>
      <c r="U5" s="94"/>
      <c r="V5" s="94"/>
      <c r="W5" s="94"/>
      <c r="X5" s="94"/>
      <c r="Y5" s="94"/>
      <c r="Z5" s="94"/>
      <c r="AA5" s="93" t="s">
        <v>31</v>
      </c>
      <c r="AB5" s="94"/>
      <c r="AC5" s="94"/>
      <c r="AD5" s="94"/>
      <c r="AE5" s="94"/>
      <c r="AF5" s="94"/>
      <c r="AG5" s="94"/>
      <c r="AH5" s="94"/>
      <c r="AI5" s="93" t="s">
        <v>115</v>
      </c>
      <c r="AJ5" s="94"/>
      <c r="AK5" s="94"/>
      <c r="AL5" s="94"/>
      <c r="AM5" s="94"/>
      <c r="AN5" s="94"/>
      <c r="AO5" s="94"/>
      <c r="AP5" s="94"/>
      <c r="AQ5" s="93" t="s">
        <v>31</v>
      </c>
      <c r="AR5" s="94"/>
      <c r="AS5" s="94"/>
      <c r="AT5" s="94"/>
      <c r="AU5" s="94"/>
      <c r="AV5" s="94"/>
      <c r="AW5" s="94"/>
      <c r="AX5" s="94"/>
      <c r="AY5" s="93" t="s">
        <v>115</v>
      </c>
      <c r="AZ5" s="94"/>
      <c r="BA5" s="94"/>
      <c r="BB5" s="94"/>
      <c r="BC5" s="94"/>
      <c r="BD5" s="94"/>
      <c r="BE5" s="94"/>
      <c r="BF5" s="94"/>
      <c r="BG5" s="93" t="s">
        <v>31</v>
      </c>
      <c r="BH5" s="94"/>
      <c r="BI5" s="94"/>
      <c r="BJ5" s="94"/>
      <c r="BK5" s="94"/>
      <c r="BL5" s="94"/>
      <c r="BM5" s="94"/>
      <c r="BN5" s="94"/>
      <c r="BO5" s="2"/>
      <c r="BP5" s="2"/>
      <c r="BQ5" s="2"/>
      <c r="BR5" s="2"/>
    </row>
    <row r="6" spans="2:70" ht="15">
      <c r="B6" s="174">
        <v>1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4">
        <v>2</v>
      </c>
      <c r="P6" s="175"/>
      <c r="Q6" s="175"/>
      <c r="R6" s="175"/>
      <c r="S6" s="174">
        <v>3</v>
      </c>
      <c r="T6" s="175"/>
      <c r="U6" s="175"/>
      <c r="V6" s="175"/>
      <c r="W6" s="175"/>
      <c r="X6" s="175"/>
      <c r="Y6" s="175"/>
      <c r="Z6" s="175"/>
      <c r="AA6" s="174">
        <v>4</v>
      </c>
      <c r="AB6" s="175"/>
      <c r="AC6" s="175"/>
      <c r="AD6" s="175"/>
      <c r="AE6" s="175"/>
      <c r="AF6" s="175"/>
      <c r="AG6" s="175"/>
      <c r="AH6" s="175"/>
      <c r="AI6" s="174">
        <v>5</v>
      </c>
      <c r="AJ6" s="175"/>
      <c r="AK6" s="175"/>
      <c r="AL6" s="175"/>
      <c r="AM6" s="175"/>
      <c r="AN6" s="175"/>
      <c r="AO6" s="175"/>
      <c r="AP6" s="175"/>
      <c r="AQ6" s="174">
        <v>6</v>
      </c>
      <c r="AR6" s="175"/>
      <c r="AS6" s="175"/>
      <c r="AT6" s="175"/>
      <c r="AU6" s="175"/>
      <c r="AV6" s="175"/>
      <c r="AW6" s="175"/>
      <c r="AX6" s="175"/>
      <c r="AY6" s="174">
        <v>7</v>
      </c>
      <c r="AZ6" s="175"/>
      <c r="BA6" s="175"/>
      <c r="BB6" s="175"/>
      <c r="BC6" s="175"/>
      <c r="BD6" s="175"/>
      <c r="BE6" s="175"/>
      <c r="BF6" s="175"/>
      <c r="BG6" s="174">
        <v>8</v>
      </c>
      <c r="BH6" s="175"/>
      <c r="BI6" s="175"/>
      <c r="BJ6" s="175"/>
      <c r="BK6" s="175"/>
      <c r="BL6" s="175"/>
      <c r="BM6" s="175"/>
      <c r="BN6" s="175"/>
      <c r="BO6" s="3"/>
      <c r="BP6" s="3"/>
      <c r="BQ6" s="2"/>
      <c r="BR6" s="2"/>
    </row>
    <row r="7" spans="2:70" ht="75" customHeight="1">
      <c r="B7" s="33" t="s">
        <v>116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8" t="s">
        <v>65</v>
      </c>
      <c r="P7" s="39"/>
      <c r="Q7" s="39"/>
      <c r="R7" s="39"/>
      <c r="S7" s="186">
        <f>S10+S11</f>
        <v>73040124</v>
      </c>
      <c r="T7" s="187"/>
      <c r="U7" s="187"/>
      <c r="V7" s="187"/>
      <c r="W7" s="187"/>
      <c r="X7" s="187"/>
      <c r="Y7" s="187"/>
      <c r="Z7" s="187"/>
      <c r="AA7" s="186">
        <f>AA10+AA11</f>
        <v>73040124</v>
      </c>
      <c r="AB7" s="187"/>
      <c r="AC7" s="187"/>
      <c r="AD7" s="187"/>
      <c r="AE7" s="187"/>
      <c r="AF7" s="187"/>
      <c r="AG7" s="187"/>
      <c r="AH7" s="187"/>
      <c r="AI7" s="186">
        <f>AI10+AI11</f>
        <v>25664973.64</v>
      </c>
      <c r="AJ7" s="187"/>
      <c r="AK7" s="187"/>
      <c r="AL7" s="187"/>
      <c r="AM7" s="187"/>
      <c r="AN7" s="187"/>
      <c r="AO7" s="187"/>
      <c r="AP7" s="187"/>
      <c r="AQ7" s="186">
        <v>25691373.64</v>
      </c>
      <c r="AR7" s="187"/>
      <c r="AS7" s="187"/>
      <c r="AT7" s="187"/>
      <c r="AU7" s="187"/>
      <c r="AV7" s="187"/>
      <c r="AW7" s="187"/>
      <c r="AX7" s="187"/>
      <c r="AY7" s="186">
        <f>S7+AI7</f>
        <v>98705097.64</v>
      </c>
      <c r="AZ7" s="187"/>
      <c r="BA7" s="187"/>
      <c r="BB7" s="187"/>
      <c r="BC7" s="187"/>
      <c r="BD7" s="187"/>
      <c r="BE7" s="187"/>
      <c r="BF7" s="187"/>
      <c r="BG7" s="186">
        <f>AA7+AQ7</f>
        <v>98731497.64</v>
      </c>
      <c r="BH7" s="187"/>
      <c r="BI7" s="187"/>
      <c r="BJ7" s="187"/>
      <c r="BK7" s="187"/>
      <c r="BL7" s="187"/>
      <c r="BM7" s="187"/>
      <c r="BN7" s="187"/>
      <c r="BO7" s="3"/>
      <c r="BP7" s="3"/>
      <c r="BQ7" s="2"/>
      <c r="BR7" s="2"/>
    </row>
    <row r="8" spans="2:70" ht="26.25" customHeight="1">
      <c r="B8" s="33" t="s">
        <v>117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8" t="s">
        <v>65</v>
      </c>
      <c r="P8" s="39"/>
      <c r="Q8" s="39"/>
      <c r="R8" s="39"/>
      <c r="S8" s="186">
        <v>0</v>
      </c>
      <c r="T8" s="187"/>
      <c r="U8" s="187"/>
      <c r="V8" s="187"/>
      <c r="W8" s="187"/>
      <c r="X8" s="187"/>
      <c r="Y8" s="187"/>
      <c r="Z8" s="187"/>
      <c r="AA8" s="186">
        <v>0</v>
      </c>
      <c r="AB8" s="187"/>
      <c r="AC8" s="187"/>
      <c r="AD8" s="187"/>
      <c r="AE8" s="187"/>
      <c r="AF8" s="187"/>
      <c r="AG8" s="187"/>
      <c r="AH8" s="187"/>
      <c r="AI8" s="186">
        <v>0</v>
      </c>
      <c r="AJ8" s="187"/>
      <c r="AK8" s="187"/>
      <c r="AL8" s="187"/>
      <c r="AM8" s="187"/>
      <c r="AN8" s="187"/>
      <c r="AO8" s="187"/>
      <c r="AP8" s="187"/>
      <c r="AQ8" s="186">
        <v>0</v>
      </c>
      <c r="AR8" s="187"/>
      <c r="AS8" s="187"/>
      <c r="AT8" s="187"/>
      <c r="AU8" s="187"/>
      <c r="AV8" s="187"/>
      <c r="AW8" s="187"/>
      <c r="AX8" s="187"/>
      <c r="AY8" s="186">
        <v>0</v>
      </c>
      <c r="AZ8" s="187"/>
      <c r="BA8" s="187"/>
      <c r="BB8" s="187"/>
      <c r="BC8" s="187"/>
      <c r="BD8" s="187"/>
      <c r="BE8" s="187"/>
      <c r="BF8" s="187"/>
      <c r="BG8" s="186">
        <v>0</v>
      </c>
      <c r="BH8" s="187"/>
      <c r="BI8" s="187"/>
      <c r="BJ8" s="187"/>
      <c r="BK8" s="187"/>
      <c r="BL8" s="187"/>
      <c r="BM8" s="187"/>
      <c r="BN8" s="187"/>
      <c r="BO8" s="3"/>
      <c r="BP8" s="3"/>
      <c r="BQ8" s="2"/>
      <c r="BR8" s="2"/>
    </row>
    <row r="9" spans="2:70" ht="37.5" customHeight="1">
      <c r="B9" s="33" t="s">
        <v>118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8" t="s">
        <v>65</v>
      </c>
      <c r="P9" s="39"/>
      <c r="Q9" s="39"/>
      <c r="R9" s="39"/>
      <c r="S9" s="186">
        <v>0</v>
      </c>
      <c r="T9" s="187"/>
      <c r="U9" s="187"/>
      <c r="V9" s="187"/>
      <c r="W9" s="187"/>
      <c r="X9" s="187"/>
      <c r="Y9" s="187"/>
      <c r="Z9" s="187"/>
      <c r="AA9" s="186">
        <v>0</v>
      </c>
      <c r="AB9" s="187"/>
      <c r="AC9" s="187"/>
      <c r="AD9" s="187"/>
      <c r="AE9" s="187"/>
      <c r="AF9" s="187"/>
      <c r="AG9" s="187"/>
      <c r="AH9" s="187"/>
      <c r="AI9" s="186">
        <v>0</v>
      </c>
      <c r="AJ9" s="187"/>
      <c r="AK9" s="187"/>
      <c r="AL9" s="187"/>
      <c r="AM9" s="187"/>
      <c r="AN9" s="187"/>
      <c r="AO9" s="187"/>
      <c r="AP9" s="187"/>
      <c r="AQ9" s="186">
        <v>0</v>
      </c>
      <c r="AR9" s="187"/>
      <c r="AS9" s="187"/>
      <c r="AT9" s="187"/>
      <c r="AU9" s="187"/>
      <c r="AV9" s="187"/>
      <c r="AW9" s="187"/>
      <c r="AX9" s="187"/>
      <c r="AY9" s="186">
        <v>0</v>
      </c>
      <c r="AZ9" s="187"/>
      <c r="BA9" s="187"/>
      <c r="BB9" s="187"/>
      <c r="BC9" s="187"/>
      <c r="BD9" s="187"/>
      <c r="BE9" s="187"/>
      <c r="BF9" s="187"/>
      <c r="BG9" s="186">
        <v>0</v>
      </c>
      <c r="BH9" s="187"/>
      <c r="BI9" s="187"/>
      <c r="BJ9" s="187"/>
      <c r="BK9" s="187"/>
      <c r="BL9" s="187"/>
      <c r="BM9" s="187"/>
      <c r="BN9" s="187"/>
      <c r="BO9" s="3"/>
      <c r="BP9" s="3"/>
      <c r="BQ9" s="2"/>
      <c r="BR9" s="2"/>
    </row>
    <row r="10" spans="2:70" ht="48.75" customHeight="1">
      <c r="B10" s="33" t="s">
        <v>119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8" t="s">
        <v>65</v>
      </c>
      <c r="P10" s="39"/>
      <c r="Q10" s="39"/>
      <c r="R10" s="39"/>
      <c r="S10" s="186">
        <v>73040124</v>
      </c>
      <c r="T10" s="187"/>
      <c r="U10" s="187"/>
      <c r="V10" s="187"/>
      <c r="W10" s="187"/>
      <c r="X10" s="187"/>
      <c r="Y10" s="187"/>
      <c r="Z10" s="187"/>
      <c r="AA10" s="186">
        <v>73040124</v>
      </c>
      <c r="AB10" s="187"/>
      <c r="AC10" s="187"/>
      <c r="AD10" s="187"/>
      <c r="AE10" s="187"/>
      <c r="AF10" s="187"/>
      <c r="AG10" s="187"/>
      <c r="AH10" s="187"/>
      <c r="AI10" s="186">
        <v>25054593.64</v>
      </c>
      <c r="AJ10" s="187"/>
      <c r="AK10" s="187"/>
      <c r="AL10" s="187"/>
      <c r="AM10" s="187"/>
      <c r="AN10" s="187"/>
      <c r="AO10" s="187"/>
      <c r="AP10" s="187"/>
      <c r="AQ10" s="186">
        <v>25080993.64</v>
      </c>
      <c r="AR10" s="187"/>
      <c r="AS10" s="187"/>
      <c r="AT10" s="187"/>
      <c r="AU10" s="187"/>
      <c r="AV10" s="187"/>
      <c r="AW10" s="187"/>
      <c r="AX10" s="187"/>
      <c r="AY10" s="186">
        <f>S10+AI10</f>
        <v>98094717.64</v>
      </c>
      <c r="AZ10" s="187"/>
      <c r="BA10" s="187"/>
      <c r="BB10" s="187"/>
      <c r="BC10" s="187"/>
      <c r="BD10" s="187"/>
      <c r="BE10" s="187"/>
      <c r="BF10" s="187"/>
      <c r="BG10" s="186">
        <f>AA10+AQ10</f>
        <v>98121117.64</v>
      </c>
      <c r="BH10" s="187"/>
      <c r="BI10" s="187"/>
      <c r="BJ10" s="187"/>
      <c r="BK10" s="187"/>
      <c r="BL10" s="187"/>
      <c r="BM10" s="187"/>
      <c r="BN10" s="187"/>
      <c r="BO10" s="3"/>
      <c r="BP10" s="3"/>
      <c r="BQ10" s="2"/>
      <c r="BR10" s="2"/>
    </row>
    <row r="11" spans="2:70" ht="63" customHeight="1">
      <c r="B11" s="33" t="s">
        <v>120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8" t="s">
        <v>65</v>
      </c>
      <c r="P11" s="39"/>
      <c r="Q11" s="39"/>
      <c r="R11" s="39"/>
      <c r="S11" s="186">
        <v>0</v>
      </c>
      <c r="T11" s="187"/>
      <c r="U11" s="187"/>
      <c r="V11" s="187"/>
      <c r="W11" s="187"/>
      <c r="X11" s="187"/>
      <c r="Y11" s="187"/>
      <c r="Z11" s="187"/>
      <c r="AA11" s="186">
        <v>0</v>
      </c>
      <c r="AB11" s="187"/>
      <c r="AC11" s="187"/>
      <c r="AD11" s="187"/>
      <c r="AE11" s="187"/>
      <c r="AF11" s="187"/>
      <c r="AG11" s="187"/>
      <c r="AH11" s="187"/>
      <c r="AI11" s="186">
        <v>610380</v>
      </c>
      <c r="AJ11" s="187"/>
      <c r="AK11" s="187"/>
      <c r="AL11" s="187"/>
      <c r="AM11" s="187"/>
      <c r="AN11" s="187"/>
      <c r="AO11" s="187"/>
      <c r="AP11" s="187"/>
      <c r="AQ11" s="186">
        <v>610380</v>
      </c>
      <c r="AR11" s="187"/>
      <c r="AS11" s="187"/>
      <c r="AT11" s="187"/>
      <c r="AU11" s="187"/>
      <c r="AV11" s="187"/>
      <c r="AW11" s="187"/>
      <c r="AX11" s="187"/>
      <c r="AY11" s="186">
        <f>S11+AI11</f>
        <v>610380</v>
      </c>
      <c r="AZ11" s="187"/>
      <c r="BA11" s="187"/>
      <c r="BB11" s="187"/>
      <c r="BC11" s="187"/>
      <c r="BD11" s="187"/>
      <c r="BE11" s="187"/>
      <c r="BF11" s="187"/>
      <c r="BG11" s="186">
        <f>AA11+AQ11</f>
        <v>610380</v>
      </c>
      <c r="BH11" s="187"/>
      <c r="BI11" s="187"/>
      <c r="BJ11" s="187"/>
      <c r="BK11" s="187"/>
      <c r="BL11" s="187"/>
      <c r="BM11" s="187"/>
      <c r="BN11" s="187"/>
      <c r="BO11" s="3"/>
      <c r="BP11" s="3"/>
      <c r="BQ11" s="2"/>
      <c r="BR11" s="2"/>
    </row>
    <row r="12" spans="2:70" ht="25.5" customHeight="1">
      <c r="B12" s="33" t="s">
        <v>121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8" t="s">
        <v>65</v>
      </c>
      <c r="P12" s="39"/>
      <c r="Q12" s="39"/>
      <c r="R12" s="39"/>
      <c r="S12" s="194" t="s">
        <v>97</v>
      </c>
      <c r="T12" s="195"/>
      <c r="U12" s="195"/>
      <c r="V12" s="195"/>
      <c r="W12" s="195"/>
      <c r="X12" s="195"/>
      <c r="Y12" s="195"/>
      <c r="Z12" s="195"/>
      <c r="AA12" s="194" t="s">
        <v>97</v>
      </c>
      <c r="AB12" s="195"/>
      <c r="AC12" s="195"/>
      <c r="AD12" s="195"/>
      <c r="AE12" s="195"/>
      <c r="AF12" s="195"/>
      <c r="AG12" s="195"/>
      <c r="AH12" s="195"/>
      <c r="AI12" s="188">
        <v>25054593.64</v>
      </c>
      <c r="AJ12" s="189"/>
      <c r="AK12" s="189"/>
      <c r="AL12" s="189"/>
      <c r="AM12" s="189"/>
      <c r="AN12" s="189"/>
      <c r="AO12" s="189"/>
      <c r="AP12" s="189"/>
      <c r="AQ12" s="188">
        <v>25080993.64</v>
      </c>
      <c r="AR12" s="189"/>
      <c r="AS12" s="189"/>
      <c r="AT12" s="189"/>
      <c r="AU12" s="189"/>
      <c r="AV12" s="189"/>
      <c r="AW12" s="189"/>
      <c r="AX12" s="189"/>
      <c r="AY12" s="188">
        <f>AI12</f>
        <v>25054593.64</v>
      </c>
      <c r="AZ12" s="189"/>
      <c r="BA12" s="189"/>
      <c r="BB12" s="189"/>
      <c r="BC12" s="189"/>
      <c r="BD12" s="189"/>
      <c r="BE12" s="189"/>
      <c r="BF12" s="189"/>
      <c r="BG12" s="188">
        <f>AQ12</f>
        <v>25080993.64</v>
      </c>
      <c r="BH12" s="189"/>
      <c r="BI12" s="189"/>
      <c r="BJ12" s="189"/>
      <c r="BK12" s="189"/>
      <c r="BL12" s="189"/>
      <c r="BM12" s="189"/>
      <c r="BN12" s="189"/>
      <c r="BO12" s="3"/>
      <c r="BP12" s="3"/>
      <c r="BQ12" s="2"/>
      <c r="BR12" s="2"/>
    </row>
    <row r="13" spans="2:70" ht="86.25" customHeight="1">
      <c r="B13" s="33" t="s">
        <v>122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8" t="s">
        <v>123</v>
      </c>
      <c r="P13" s="39"/>
      <c r="Q13" s="39"/>
      <c r="R13" s="39"/>
      <c r="S13" s="29">
        <v>1</v>
      </c>
      <c r="T13" s="30"/>
      <c r="U13" s="30"/>
      <c r="V13" s="30"/>
      <c r="W13" s="30"/>
      <c r="X13" s="30"/>
      <c r="Y13" s="30"/>
      <c r="Z13" s="30"/>
      <c r="AA13" s="29">
        <v>1</v>
      </c>
      <c r="AB13" s="30"/>
      <c r="AC13" s="30"/>
      <c r="AD13" s="30"/>
      <c r="AE13" s="30"/>
      <c r="AF13" s="30"/>
      <c r="AG13" s="30"/>
      <c r="AH13" s="30"/>
      <c r="AI13" s="29" t="s">
        <v>97</v>
      </c>
      <c r="AJ13" s="30"/>
      <c r="AK13" s="30"/>
      <c r="AL13" s="30"/>
      <c r="AM13" s="30"/>
      <c r="AN13" s="30"/>
      <c r="AO13" s="30"/>
      <c r="AP13" s="30"/>
      <c r="AQ13" s="29" t="s">
        <v>97</v>
      </c>
      <c r="AR13" s="30"/>
      <c r="AS13" s="30"/>
      <c r="AT13" s="30"/>
      <c r="AU13" s="30"/>
      <c r="AV13" s="30"/>
      <c r="AW13" s="30"/>
      <c r="AX13" s="30"/>
      <c r="AY13" s="29">
        <v>1</v>
      </c>
      <c r="AZ13" s="30"/>
      <c r="BA13" s="30"/>
      <c r="BB13" s="30"/>
      <c r="BC13" s="30"/>
      <c r="BD13" s="30"/>
      <c r="BE13" s="30"/>
      <c r="BF13" s="30"/>
      <c r="BG13" s="29">
        <v>1</v>
      </c>
      <c r="BH13" s="30"/>
      <c r="BI13" s="30"/>
      <c r="BJ13" s="30"/>
      <c r="BK13" s="30"/>
      <c r="BL13" s="30"/>
      <c r="BM13" s="30"/>
      <c r="BN13" s="30"/>
      <c r="BO13" s="2"/>
      <c r="BP13" s="2"/>
      <c r="BQ13" s="2"/>
      <c r="BR13" s="2"/>
    </row>
    <row r="14" spans="2:70" ht="25.5" customHeight="1">
      <c r="B14" s="33" t="s">
        <v>117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8" t="s">
        <v>123</v>
      </c>
      <c r="P14" s="39"/>
      <c r="Q14" s="39"/>
      <c r="R14" s="39"/>
      <c r="S14" s="190">
        <v>0</v>
      </c>
      <c r="T14" s="191"/>
      <c r="U14" s="191"/>
      <c r="V14" s="191"/>
      <c r="W14" s="191"/>
      <c r="X14" s="191"/>
      <c r="Y14" s="191"/>
      <c r="Z14" s="191"/>
      <c r="AA14" s="190">
        <v>0</v>
      </c>
      <c r="AB14" s="191"/>
      <c r="AC14" s="191"/>
      <c r="AD14" s="191"/>
      <c r="AE14" s="191"/>
      <c r="AF14" s="191"/>
      <c r="AG14" s="191"/>
      <c r="AH14" s="191"/>
      <c r="AI14" s="29" t="s">
        <v>97</v>
      </c>
      <c r="AJ14" s="30"/>
      <c r="AK14" s="30"/>
      <c r="AL14" s="30"/>
      <c r="AM14" s="30"/>
      <c r="AN14" s="30"/>
      <c r="AO14" s="30"/>
      <c r="AP14" s="30"/>
      <c r="AQ14" s="29" t="s">
        <v>97</v>
      </c>
      <c r="AR14" s="30"/>
      <c r="AS14" s="30"/>
      <c r="AT14" s="30"/>
      <c r="AU14" s="30"/>
      <c r="AV14" s="30"/>
      <c r="AW14" s="30"/>
      <c r="AX14" s="30"/>
      <c r="AY14" s="190">
        <v>0</v>
      </c>
      <c r="AZ14" s="191"/>
      <c r="BA14" s="191"/>
      <c r="BB14" s="191"/>
      <c r="BC14" s="191"/>
      <c r="BD14" s="191"/>
      <c r="BE14" s="191"/>
      <c r="BF14" s="191"/>
      <c r="BG14" s="190">
        <v>0</v>
      </c>
      <c r="BH14" s="191"/>
      <c r="BI14" s="191"/>
      <c r="BJ14" s="191"/>
      <c r="BK14" s="191"/>
      <c r="BL14" s="191"/>
      <c r="BM14" s="191"/>
      <c r="BN14" s="191"/>
      <c r="BO14" s="2"/>
      <c r="BP14" s="2"/>
      <c r="BQ14" s="2"/>
      <c r="BR14" s="2"/>
    </row>
    <row r="15" spans="2:70" ht="36.75" customHeight="1">
      <c r="B15" s="33" t="s">
        <v>118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8" t="s">
        <v>123</v>
      </c>
      <c r="P15" s="39"/>
      <c r="Q15" s="39"/>
      <c r="R15" s="39"/>
      <c r="S15" s="190">
        <v>0</v>
      </c>
      <c r="T15" s="191"/>
      <c r="U15" s="191"/>
      <c r="V15" s="191"/>
      <c r="W15" s="191"/>
      <c r="X15" s="191"/>
      <c r="Y15" s="191"/>
      <c r="Z15" s="191"/>
      <c r="AA15" s="190">
        <v>0</v>
      </c>
      <c r="AB15" s="191"/>
      <c r="AC15" s="191"/>
      <c r="AD15" s="191"/>
      <c r="AE15" s="191"/>
      <c r="AF15" s="191"/>
      <c r="AG15" s="191"/>
      <c r="AH15" s="191"/>
      <c r="AI15" s="29" t="s">
        <v>97</v>
      </c>
      <c r="AJ15" s="30"/>
      <c r="AK15" s="30"/>
      <c r="AL15" s="30"/>
      <c r="AM15" s="30"/>
      <c r="AN15" s="30"/>
      <c r="AO15" s="30"/>
      <c r="AP15" s="30"/>
      <c r="AQ15" s="29" t="s">
        <v>97</v>
      </c>
      <c r="AR15" s="30"/>
      <c r="AS15" s="30"/>
      <c r="AT15" s="30"/>
      <c r="AU15" s="30"/>
      <c r="AV15" s="30"/>
      <c r="AW15" s="30"/>
      <c r="AX15" s="30"/>
      <c r="AY15" s="190">
        <v>0</v>
      </c>
      <c r="AZ15" s="191"/>
      <c r="BA15" s="191"/>
      <c r="BB15" s="191"/>
      <c r="BC15" s="191"/>
      <c r="BD15" s="191"/>
      <c r="BE15" s="191"/>
      <c r="BF15" s="191"/>
      <c r="BG15" s="190">
        <v>0</v>
      </c>
      <c r="BH15" s="191"/>
      <c r="BI15" s="191"/>
      <c r="BJ15" s="191"/>
      <c r="BK15" s="191"/>
      <c r="BL15" s="191"/>
      <c r="BM15" s="191"/>
      <c r="BN15" s="191"/>
      <c r="BO15" s="4"/>
      <c r="BP15" s="2"/>
      <c r="BQ15" s="2"/>
      <c r="BR15" s="2"/>
    </row>
    <row r="16" spans="2:70" ht="79.5" customHeight="1">
      <c r="B16" s="33" t="s">
        <v>124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8" t="s">
        <v>125</v>
      </c>
      <c r="P16" s="39"/>
      <c r="Q16" s="39"/>
      <c r="R16" s="39"/>
      <c r="S16" s="192">
        <v>2046.7</v>
      </c>
      <c r="T16" s="193"/>
      <c r="U16" s="193"/>
      <c r="V16" s="193"/>
      <c r="W16" s="193"/>
      <c r="X16" s="193"/>
      <c r="Y16" s="193"/>
      <c r="Z16" s="193"/>
      <c r="AA16" s="192">
        <v>2046.7</v>
      </c>
      <c r="AB16" s="193"/>
      <c r="AC16" s="193"/>
      <c r="AD16" s="193"/>
      <c r="AE16" s="193"/>
      <c r="AF16" s="193"/>
      <c r="AG16" s="193"/>
      <c r="AH16" s="193"/>
      <c r="AI16" s="29" t="s">
        <v>97</v>
      </c>
      <c r="AJ16" s="30"/>
      <c r="AK16" s="30"/>
      <c r="AL16" s="30"/>
      <c r="AM16" s="30"/>
      <c r="AN16" s="30"/>
      <c r="AO16" s="30"/>
      <c r="AP16" s="30"/>
      <c r="AQ16" s="29" t="s">
        <v>97</v>
      </c>
      <c r="AR16" s="30"/>
      <c r="AS16" s="30"/>
      <c r="AT16" s="30"/>
      <c r="AU16" s="30"/>
      <c r="AV16" s="30"/>
      <c r="AW16" s="30"/>
      <c r="AX16" s="30"/>
      <c r="AY16" s="29">
        <v>2046.7</v>
      </c>
      <c r="AZ16" s="30"/>
      <c r="BA16" s="30"/>
      <c r="BB16" s="30"/>
      <c r="BC16" s="30"/>
      <c r="BD16" s="30"/>
      <c r="BE16" s="30"/>
      <c r="BF16" s="30"/>
      <c r="BG16" s="29">
        <v>2046.7</v>
      </c>
      <c r="BH16" s="30"/>
      <c r="BI16" s="30"/>
      <c r="BJ16" s="30"/>
      <c r="BK16" s="30"/>
      <c r="BL16" s="30"/>
      <c r="BM16" s="30"/>
      <c r="BN16" s="30"/>
      <c r="BO16" s="4"/>
      <c r="BP16" s="2"/>
      <c r="BQ16" s="2"/>
      <c r="BR16" s="2"/>
    </row>
    <row r="17" spans="2:70" ht="26.25" customHeight="1">
      <c r="B17" s="33" t="s">
        <v>117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8" t="s">
        <v>125</v>
      </c>
      <c r="P17" s="39"/>
      <c r="Q17" s="39"/>
      <c r="R17" s="39"/>
      <c r="S17" s="190">
        <v>0</v>
      </c>
      <c r="T17" s="191"/>
      <c r="U17" s="191"/>
      <c r="V17" s="191"/>
      <c r="W17" s="191"/>
      <c r="X17" s="191"/>
      <c r="Y17" s="191"/>
      <c r="Z17" s="191"/>
      <c r="AA17" s="190">
        <v>0</v>
      </c>
      <c r="AB17" s="191"/>
      <c r="AC17" s="191"/>
      <c r="AD17" s="191"/>
      <c r="AE17" s="191"/>
      <c r="AF17" s="191"/>
      <c r="AG17" s="191"/>
      <c r="AH17" s="191"/>
      <c r="AI17" s="29" t="s">
        <v>97</v>
      </c>
      <c r="AJ17" s="30"/>
      <c r="AK17" s="30"/>
      <c r="AL17" s="30"/>
      <c r="AM17" s="30"/>
      <c r="AN17" s="30"/>
      <c r="AO17" s="30"/>
      <c r="AP17" s="30"/>
      <c r="AQ17" s="29" t="s">
        <v>97</v>
      </c>
      <c r="AR17" s="30"/>
      <c r="AS17" s="30"/>
      <c r="AT17" s="30"/>
      <c r="AU17" s="30"/>
      <c r="AV17" s="30"/>
      <c r="AW17" s="30"/>
      <c r="AX17" s="30"/>
      <c r="AY17" s="190">
        <v>0</v>
      </c>
      <c r="AZ17" s="191"/>
      <c r="BA17" s="191"/>
      <c r="BB17" s="191"/>
      <c r="BC17" s="191"/>
      <c r="BD17" s="191"/>
      <c r="BE17" s="191"/>
      <c r="BF17" s="191"/>
      <c r="BG17" s="190">
        <v>0</v>
      </c>
      <c r="BH17" s="191"/>
      <c r="BI17" s="191"/>
      <c r="BJ17" s="191"/>
      <c r="BK17" s="191"/>
      <c r="BL17" s="191"/>
      <c r="BM17" s="191"/>
      <c r="BN17" s="191"/>
      <c r="BO17" s="4"/>
      <c r="BP17" s="2"/>
      <c r="BQ17" s="2"/>
      <c r="BR17" s="2"/>
    </row>
    <row r="18" spans="2:70" ht="36.75" customHeight="1">
      <c r="B18" s="33" t="s">
        <v>118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8" t="s">
        <v>125</v>
      </c>
      <c r="P18" s="39"/>
      <c r="Q18" s="39"/>
      <c r="R18" s="39"/>
      <c r="S18" s="190">
        <v>0</v>
      </c>
      <c r="T18" s="191"/>
      <c r="U18" s="191"/>
      <c r="V18" s="191"/>
      <c r="W18" s="191"/>
      <c r="X18" s="191"/>
      <c r="Y18" s="191"/>
      <c r="Z18" s="191"/>
      <c r="AA18" s="190">
        <v>0</v>
      </c>
      <c r="AB18" s="191"/>
      <c r="AC18" s="191"/>
      <c r="AD18" s="191"/>
      <c r="AE18" s="191"/>
      <c r="AF18" s="191"/>
      <c r="AG18" s="191"/>
      <c r="AH18" s="191"/>
      <c r="AI18" s="29" t="s">
        <v>97</v>
      </c>
      <c r="AJ18" s="30"/>
      <c r="AK18" s="30"/>
      <c r="AL18" s="30"/>
      <c r="AM18" s="30"/>
      <c r="AN18" s="30"/>
      <c r="AO18" s="30"/>
      <c r="AP18" s="30"/>
      <c r="AQ18" s="29" t="s">
        <v>97</v>
      </c>
      <c r="AR18" s="30"/>
      <c r="AS18" s="30"/>
      <c r="AT18" s="30"/>
      <c r="AU18" s="30"/>
      <c r="AV18" s="30"/>
      <c r="AW18" s="30"/>
      <c r="AX18" s="30"/>
      <c r="AY18" s="190">
        <v>0</v>
      </c>
      <c r="AZ18" s="191"/>
      <c r="BA18" s="191"/>
      <c r="BB18" s="191"/>
      <c r="BC18" s="191"/>
      <c r="BD18" s="191"/>
      <c r="BE18" s="191"/>
      <c r="BF18" s="191"/>
      <c r="BG18" s="190">
        <v>0</v>
      </c>
      <c r="BH18" s="191"/>
      <c r="BI18" s="191"/>
      <c r="BJ18" s="191"/>
      <c r="BK18" s="191"/>
      <c r="BL18" s="191"/>
      <c r="BM18" s="191"/>
      <c r="BN18" s="191"/>
      <c r="BO18" s="2"/>
      <c r="BP18" s="2"/>
      <c r="BQ18" s="2"/>
      <c r="BR18" s="2"/>
    </row>
    <row r="19" spans="2:70" ht="13.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3"/>
      <c r="AA19" s="22"/>
      <c r="AB19" s="23"/>
      <c r="AC19" s="23"/>
      <c r="AD19" s="23"/>
      <c r="AE19" s="23"/>
      <c r="AF19" s="23"/>
      <c r="AG19" s="23"/>
      <c r="AH19" s="23"/>
      <c r="AI19" s="24"/>
      <c r="AJ19" s="25"/>
      <c r="AK19" s="25"/>
      <c r="AL19" s="25"/>
      <c r="AM19" s="25"/>
      <c r="AN19" s="25"/>
      <c r="AO19" s="25"/>
      <c r="AP19" s="25"/>
      <c r="AQ19" s="24"/>
      <c r="AR19" s="25"/>
      <c r="AS19" s="25"/>
      <c r="AT19" s="25"/>
      <c r="AU19" s="25"/>
      <c r="AV19" s="25"/>
      <c r="AW19" s="25"/>
      <c r="AX19" s="25"/>
      <c r="AY19" s="22"/>
      <c r="AZ19" s="23"/>
      <c r="BA19" s="23"/>
      <c r="BB19" s="23"/>
      <c r="BC19" s="23"/>
      <c r="BD19" s="23"/>
      <c r="BE19" s="23"/>
      <c r="BF19" s="23"/>
      <c r="BG19" s="22"/>
      <c r="BH19" s="23"/>
      <c r="BI19" s="23"/>
      <c r="BJ19" s="23"/>
      <c r="BK19" s="23"/>
      <c r="BL19" s="23"/>
      <c r="BM19" s="23"/>
      <c r="BN19" s="23"/>
      <c r="BO19" s="2"/>
      <c r="BP19" s="2"/>
      <c r="BQ19" s="2"/>
      <c r="BR19" s="2"/>
    </row>
    <row r="20" ht="15">
      <c r="B20" s="1" t="s">
        <v>195</v>
      </c>
    </row>
    <row r="21" ht="15">
      <c r="B21" s="9" t="s">
        <v>126</v>
      </c>
    </row>
    <row r="22" ht="15">
      <c r="B22" s="1" t="s">
        <v>181</v>
      </c>
    </row>
    <row r="23" ht="15">
      <c r="B23" s="9" t="s">
        <v>127</v>
      </c>
    </row>
    <row r="24" ht="15.75">
      <c r="B24" s="8" t="s">
        <v>206</v>
      </c>
    </row>
    <row r="37" ht="15">
      <c r="A37" s="1" t="s">
        <v>7</v>
      </c>
    </row>
  </sheetData>
  <sheetProtection/>
  <mergeCells count="115">
    <mergeCell ref="AY17:BF17"/>
    <mergeCell ref="BG17:BN17"/>
    <mergeCell ref="B17:N17"/>
    <mergeCell ref="O17:R17"/>
    <mergeCell ref="AY18:BF18"/>
    <mergeCell ref="BG18:BN18"/>
    <mergeCell ref="S17:Z17"/>
    <mergeCell ref="AA17:AH17"/>
    <mergeCell ref="AI17:AP17"/>
    <mergeCell ref="AQ17:AX17"/>
    <mergeCell ref="B18:N18"/>
    <mergeCell ref="O18:R18"/>
    <mergeCell ref="S18:Z18"/>
    <mergeCell ref="AA18:AH18"/>
    <mergeCell ref="AI18:AP18"/>
    <mergeCell ref="AQ18:AX18"/>
    <mergeCell ref="AY15:BF15"/>
    <mergeCell ref="BG15:BN15"/>
    <mergeCell ref="AI15:AP15"/>
    <mergeCell ref="AQ15:AX15"/>
    <mergeCell ref="AY16:BF16"/>
    <mergeCell ref="BG16:BN16"/>
    <mergeCell ref="AI16:AP16"/>
    <mergeCell ref="AQ16:AX16"/>
    <mergeCell ref="B12:N12"/>
    <mergeCell ref="O12:R12"/>
    <mergeCell ref="S12:Z12"/>
    <mergeCell ref="AA12:AH12"/>
    <mergeCell ref="AI13:AP13"/>
    <mergeCell ref="AQ13:AX13"/>
    <mergeCell ref="B13:N13"/>
    <mergeCell ref="O13:R13"/>
    <mergeCell ref="S13:Z13"/>
    <mergeCell ref="AA13:AH13"/>
    <mergeCell ref="B16:N16"/>
    <mergeCell ref="O16:R16"/>
    <mergeCell ref="B15:N15"/>
    <mergeCell ref="O15:R15"/>
    <mergeCell ref="S15:Z15"/>
    <mergeCell ref="AA15:AH15"/>
    <mergeCell ref="S16:Z16"/>
    <mergeCell ref="AA16:AH16"/>
    <mergeCell ref="B14:N14"/>
    <mergeCell ref="O14:R14"/>
    <mergeCell ref="S14:Z14"/>
    <mergeCell ref="AA14:AH14"/>
    <mergeCell ref="AY14:BF14"/>
    <mergeCell ref="BG14:BN14"/>
    <mergeCell ref="AI14:AP14"/>
    <mergeCell ref="AQ14:AX14"/>
    <mergeCell ref="AY13:BF13"/>
    <mergeCell ref="BG13:BN13"/>
    <mergeCell ref="AY12:BF12"/>
    <mergeCell ref="BG12:BN12"/>
    <mergeCell ref="AI12:AP12"/>
    <mergeCell ref="AQ12:AX12"/>
    <mergeCell ref="AI11:AP11"/>
    <mergeCell ref="AQ11:AX11"/>
    <mergeCell ref="B10:N10"/>
    <mergeCell ref="O10:R10"/>
    <mergeCell ref="S10:Z10"/>
    <mergeCell ref="AA10:AH10"/>
    <mergeCell ref="B11:N11"/>
    <mergeCell ref="O11:R11"/>
    <mergeCell ref="S11:Z11"/>
    <mergeCell ref="AA11:AH11"/>
    <mergeCell ref="B8:N8"/>
    <mergeCell ref="O8:R8"/>
    <mergeCell ref="S8:Z8"/>
    <mergeCell ref="AA8:AH8"/>
    <mergeCell ref="AA6:AH6"/>
    <mergeCell ref="BG10:BN10"/>
    <mergeCell ref="B9:N9"/>
    <mergeCell ref="O9:R9"/>
    <mergeCell ref="S9:Z9"/>
    <mergeCell ref="AI10:AP10"/>
    <mergeCell ref="BG11:BN11"/>
    <mergeCell ref="BG7:BN7"/>
    <mergeCell ref="AI8:AP8"/>
    <mergeCell ref="AY9:BF9"/>
    <mergeCell ref="BG9:BN9"/>
    <mergeCell ref="BG8:BN8"/>
    <mergeCell ref="AY11:BF11"/>
    <mergeCell ref="AY10:BF10"/>
    <mergeCell ref="AQ10:AX10"/>
    <mergeCell ref="AI7:AP7"/>
    <mergeCell ref="AQ7:AX7"/>
    <mergeCell ref="S6:Z6"/>
    <mergeCell ref="S5:Z5"/>
    <mergeCell ref="AQ8:AX8"/>
    <mergeCell ref="AY8:BF8"/>
    <mergeCell ref="AY5:BF5"/>
    <mergeCell ref="AY6:BF6"/>
    <mergeCell ref="AI6:AP6"/>
    <mergeCell ref="AQ6:AX6"/>
    <mergeCell ref="BG5:BN5"/>
    <mergeCell ref="S4:AH4"/>
    <mergeCell ref="AI4:AX4"/>
    <mergeCell ref="AY4:BN4"/>
    <mergeCell ref="AA9:AH9"/>
    <mergeCell ref="AI9:AP9"/>
    <mergeCell ref="AQ9:AX9"/>
    <mergeCell ref="AY7:BF7"/>
    <mergeCell ref="S7:Z7"/>
    <mergeCell ref="AA7:AH7"/>
    <mergeCell ref="B7:N7"/>
    <mergeCell ref="O4:R5"/>
    <mergeCell ref="B6:N6"/>
    <mergeCell ref="O6:R6"/>
    <mergeCell ref="O7:R7"/>
    <mergeCell ref="BG6:BN6"/>
    <mergeCell ref="B4:N5"/>
    <mergeCell ref="AA5:AH5"/>
    <mergeCell ref="AI5:AP5"/>
    <mergeCell ref="AQ5:AX5"/>
  </mergeCells>
  <printOptions/>
  <pageMargins left="0.7" right="0.7" top="0.75" bottom="0.4895833333333333" header="0.3" footer="0.3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Хамматова Елена Сергеевна</dc:creator>
  <cp:keywords/>
  <dc:description/>
  <cp:lastModifiedBy>Главбух</cp:lastModifiedBy>
  <cp:lastPrinted>2021-02-08T06:31:16Z</cp:lastPrinted>
  <dcterms:created xsi:type="dcterms:W3CDTF">2013-06-10T03:31:25Z</dcterms:created>
  <dcterms:modified xsi:type="dcterms:W3CDTF">2021-02-08T06:37:43Z</dcterms:modified>
  <cp:category/>
  <cp:version/>
  <cp:contentType/>
  <cp:contentStatus/>
</cp:coreProperties>
</file>